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boydv\Documents\Jobs\z_other\"/>
    </mc:Choice>
  </mc:AlternateContent>
  <xr:revisionPtr revIDLastSave="0" documentId="13_ncr:1_{0DC9EBEB-1993-4E9D-AEA3-D6A8AD2BD6DB}" xr6:coauthVersionLast="45" xr6:coauthVersionMax="45" xr10:uidLastSave="{00000000-0000-0000-0000-000000000000}"/>
  <bookViews>
    <workbookView xWindow="28680" yWindow="-120" windowWidth="29040" windowHeight="15840" activeTab="1" xr2:uid="{00000000-000D-0000-FFFF-FFFF00000000}"/>
  </bookViews>
  <sheets>
    <sheet name="Summary" sheetId="10" r:id="rId1"/>
    <sheet name="Building1_scorecard" sheetId="1" r:id="rId2"/>
    <sheet name="Building2_scorecard" sheetId="11" r:id="rId3"/>
    <sheet name="Building3_scorecard" sheetId="12" r:id="rId4"/>
    <sheet name="Building4_scorecard" sheetId="13" r:id="rId5"/>
    <sheet name="Building5_scorecard" sheetId="14" r:id="rId6"/>
    <sheet name="Backup" sheetId="9" r:id="rId7"/>
    <sheet name="visual SS log lin" sheetId="6" state="hidden" r:id="rId8"/>
    <sheet name="visual depictionof log of subsl" sheetId="7" state="hidden" r:id="rId9"/>
    <sheet name="visual depictionof subslab scor" sheetId="5" state="hidden" r:id="rId10"/>
    <sheet name="visual depiction of SS score" sheetId="4" state="hidden" r:id="rId11"/>
    <sheet name="Interpretation of Score" sheetId="2" state="hidden" r:id="rId12"/>
  </sheets>
  <definedNames>
    <definedName name="_xlnm.Print_Area" localSheetId="1">Building1_scorecard!$A$18:$D$70</definedName>
    <definedName name="_xlnm.Print_Area" localSheetId="2">Building2_scorecard!$A$18:$D$70</definedName>
    <definedName name="_xlnm.Print_Area" localSheetId="3">Building3_scorecard!$A$18:$D$70</definedName>
    <definedName name="_xlnm.Print_Area" localSheetId="4">Building4_scorecard!$A$18:$D$70</definedName>
    <definedName name="_xlnm.Print_Area" localSheetId="5">Building5_scorecard!$A$18:$D$70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5" i="14" l="1"/>
  <c r="C25" i="9" l="1"/>
  <c r="C39" i="10" s="1"/>
  <c r="C24" i="9"/>
  <c r="C38" i="10" s="1"/>
  <c r="D25" i="9"/>
  <c r="A13" i="14"/>
  <c r="A13" i="13"/>
  <c r="C23" i="9"/>
  <c r="C37" i="10" s="1"/>
  <c r="C22" i="9"/>
  <c r="C36" i="10" s="1"/>
  <c r="C21" i="9"/>
  <c r="C35" i="10" s="1"/>
  <c r="A13" i="12"/>
  <c r="A13" i="11"/>
  <c r="D22" i="9" l="1"/>
  <c r="D36" i="10" s="1"/>
  <c r="B15" i="11"/>
  <c r="B15" i="12"/>
  <c r="D23" i="9" s="1"/>
  <c r="D37" i="10" s="1"/>
  <c r="B15" i="13"/>
  <c r="D24" i="9" s="1"/>
  <c r="D38" i="10" s="1"/>
  <c r="D39" i="10"/>
  <c r="E39" i="10" s="1"/>
  <c r="A13" i="1"/>
  <c r="B15" i="1" s="1"/>
  <c r="D21" i="9" l="1"/>
  <c r="D35" i="10" s="1"/>
  <c r="E35" i="10" s="1"/>
  <c r="E18" i="4"/>
  <c r="E17" i="4"/>
  <c r="E16" i="4"/>
  <c r="E15" i="4"/>
  <c r="D19" i="4"/>
  <c r="D18" i="4"/>
  <c r="D17" i="4"/>
  <c r="D16" i="4"/>
  <c r="D15" i="4"/>
  <c r="E38" i="10" l="1"/>
  <c r="E37" i="10"/>
  <c r="E36"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Lutes, Christopher/RAL</author>
  </authors>
  <commentList>
    <comment ref="D5" authorId="0" shapeId="0" xr:uid="{00000000-0006-0000-0400-000001000000}">
      <text>
        <r>
          <rPr>
            <b/>
            <sz val="9"/>
            <color indexed="81"/>
            <rFont val="Tahoma"/>
            <family val="2"/>
          </rPr>
          <t>Lutes, Christopher/RAL:</t>
        </r>
        <r>
          <rPr>
            <sz val="9"/>
            <color indexed="81"/>
            <rFont val="Tahoma"/>
            <family val="2"/>
          </rPr>
          <t xml:space="preserve">
based on minimun AF of 0.03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Loren Lund</author>
  </authors>
  <commentList>
    <comment ref="B13" authorId="0" shapeId="0" xr:uid="{00000000-0006-0000-0600-000001000000}">
      <text>
        <r>
          <rPr>
            <b/>
            <sz val="9"/>
            <color indexed="81"/>
            <rFont val="Tahoma"/>
            <family val="2"/>
          </rPr>
          <t>Loren Lund:</t>
        </r>
        <r>
          <rPr>
            <sz val="9"/>
            <color indexed="81"/>
            <rFont val="Tahoma"/>
            <family val="2"/>
          </rPr>
          <t xml:space="preserve">
This cell is missing the text</t>
        </r>
      </text>
    </comment>
    <comment ref="B18" authorId="0" shapeId="0" xr:uid="{00000000-0006-0000-0600-000002000000}">
      <text>
        <r>
          <rPr>
            <b/>
            <sz val="9"/>
            <color indexed="81"/>
            <rFont val="Tahoma"/>
            <family val="2"/>
          </rPr>
          <t>Loren Lund:</t>
        </r>
        <r>
          <rPr>
            <sz val="9"/>
            <color indexed="81"/>
            <rFont val="Tahoma"/>
            <family val="2"/>
          </rPr>
          <t xml:space="preserve">
This is going out on the limb a bit in making recommending at least 3 rounds of sampling in different seasons and then advising for annual sampling.  We're going to get soooo.... many questions about how we came up with "&gt;10" as the trigger and then why we said at least 3 and then annual sampling after that.  Let's be careful b/c we have been looking at whether variability is as high in industrial versus residential buildings.  Also, I am not comfortable necessarilly recommending ICs or buildings modifications without having vetted the "&gt;10" score and there is also the issue of us staying out of the practice of telling folks what they should do (i.e., these decisions are often risk management decisions).  We should reword this so it tells them to consider mitigation alternatives to reduce the potential for VI.</t>
        </r>
      </text>
    </comment>
    <comment ref="B19" authorId="0" shapeId="0" xr:uid="{00000000-0006-0000-0600-000003000000}">
      <text>
        <r>
          <rPr>
            <b/>
            <sz val="9"/>
            <color indexed="81"/>
            <rFont val="Tahoma"/>
            <family val="2"/>
          </rPr>
          <t>Loren Lund:</t>
        </r>
        <r>
          <rPr>
            <sz val="9"/>
            <color indexed="81"/>
            <rFont val="Tahoma"/>
            <family val="2"/>
          </rPr>
          <t xml:space="preserve">
Again, this is going beyond what we should be "recommending."  see comment above.</t>
        </r>
      </text>
    </comment>
  </commentList>
</comments>
</file>

<file path=xl/sharedStrings.xml><?xml version="1.0" encoding="utf-8"?>
<sst xmlns="http://schemas.openxmlformats.org/spreadsheetml/2006/main" count="746" uniqueCount="160">
  <si>
    <t>Range Observed</t>
  </si>
  <si>
    <t>Interpretation</t>
  </si>
  <si>
    <t>Presence of atypical preferential pathway? (elevator shaft, tunnel, open soil visible beneath pit or wall etc.)</t>
  </si>
  <si>
    <t>yes</t>
  </si>
  <si>
    <t>Data analysis shows an association between proximity to the primary release and higher subslab and indoor air concentrations.</t>
  </si>
  <si>
    <t>Priority for Further Vapor Intrusion Investigation or Preemptive Mitigation</t>
  </si>
  <si>
    <t>High, consider expedited sampling</t>
  </si>
  <si>
    <t>Medium</t>
  </si>
  <si>
    <t>low</t>
  </si>
  <si>
    <t>very low</t>
  </si>
  <si>
    <t>insufficient information</t>
  </si>
  <si>
    <t>known to be absent</t>
  </si>
  <si>
    <t>VI Prioritization Point Value</t>
  </si>
  <si>
    <t>Uncertainty Score</t>
  </si>
  <si>
    <t>Uncertainty Description</t>
  </si>
  <si>
    <t>&gt;2</t>
  </si>
  <si>
    <t>moderate</t>
  </si>
  <si>
    <t>high</t>
  </si>
  <si>
    <t>very high</t>
  </si>
  <si>
    <t>VI Prioritization Total score</t>
  </si>
  <si>
    <t>Expected Indoor Air Concentrations/Guidance for Interpreting Indoor Data</t>
  </si>
  <si>
    <t>unrestricted land use, no long term stewardship requirements for vapor intrusion unless chlorinated solvent use continues at facility</t>
  </si>
  <si>
    <t>1</t>
  </si>
  <si>
    <t>2</t>
  </si>
  <si>
    <t>Concentrations substantially (&gt;5x) above the IASL are possible, but not necessarily expected.   If concentrations above an action level are obtained in multiple sampling rounds consider the feasability of mitigation.  If concentrations below the action level are obtained in a single round, consider collecting additional data to evaluate the potential for temporal variability.</t>
  </si>
  <si>
    <t>Concentrations (1-10X) above the IASL are possible, but not necessarily expected.   If concentrations &gt;10X above an action level are observed, confirmation of the presence or absence of indoor sources is recommended.   If concentrations slightly above an action level are obtained evaluate the relative costs of mitigation against confirming that no indoor sources are present.  If concentrations below the action level are obtained in a single round, consider collecting additional data to evaluate the potential for temporal variability.</t>
  </si>
  <si>
    <t>Concentrations above the IASL are unlikely to be attributable vapor intrusion.  If results above the IASL are observed in indoor air, additional efforts for confirmation of the presence or absence of indoor sources are recommended.  If results below the IASL are obtained they can viewed to be in concordance with expectations from other lines of evidence.</t>
  </si>
  <si>
    <t>After conducting at least three sampling rounds in different seasons, to establish the approximate range of temporal variability, it may be advisable to conduct several additional rounds on an annual basis during the worst case season.  Institutional controls on building modifications that involve introduction of major new potential atypical preferential pathways or substantial changes to the building air exchange rates should be implemented.</t>
  </si>
  <si>
    <t>After conducting at least two  sampling rounds in different seasons, to establish the approximate range of temporal variability, it may be advisable to conduct several additional rounds on an every 5 year basis during the worst case season.   Institutional controls on building modifications that involve introduction of major new potential atypical preferential pathways or substantial changes to the building air exchange rates may be implemented.</t>
  </si>
  <si>
    <t>Continued sampling should not be necessary.  Reevaluation using the scorecard is recommended after major changes to the building envelope.</t>
  </si>
  <si>
    <t>Recommended Degree of Long Term Stewardship for Sites At Which Current Exposures are Acceptable and Release is Aged/Plume is Stable</t>
  </si>
  <si>
    <t>Recommended Degree of Long Term Stewardship for Sites At Which Current Exposures are Acceptable and Relase is Aged/Plume is Stable</t>
  </si>
  <si>
    <t>Standard DoD slab on grade buildings, with normal building code provisions to provide adquate moisture protection and meet ASHRAE ventilation standards for the intended use should pose little risk.</t>
  </si>
  <si>
    <t xml:space="preserve">unrestricted land use, no long term stewardship requirements for vapor intrusion </t>
  </si>
  <si>
    <t>Design buildings with passive vapor intrusion systems (membrane, gravel layer and vent) that can be converted to active subslab depressurization if necessary.  Conduct post construction but preoccupancy sampling to verify protectiveness.  Conduct postconstruction sampling under worst case vapor intrusion conditions.</t>
  </si>
  <si>
    <t>Consider designing buildings with passive vapor intrusion systems (membrane, gravel layer and vent) that can be converted to active subslab depressurization if necessary.  Consider conducting post construction sampling to verify protectiveness under worst case conditions.</t>
  </si>
  <si>
    <t>Table 4-4: Interpretation of Total Score to Design Appropriate Long Term Stewardship for Existing Buildings</t>
  </si>
  <si>
    <t>Table 4-5: Interpretation of Total Score to Design Appropriate Long Term Stewardship for Future Construction</t>
  </si>
  <si>
    <t>Table 4-2: Uncertainty Scoring</t>
  </si>
  <si>
    <t>Interpretation of Total VI Potential Score for Prioritizing Initial Investigation Efforts</t>
  </si>
  <si>
    <t>Interpretation of VI Potential Scores When Indoor Air Data Also Available</t>
  </si>
  <si>
    <t>Parameter</t>
  </si>
  <si>
    <t>Average Subslab Soil Gas (SSSG) Concentration</t>
  </si>
  <si>
    <r>
      <t xml:space="preserve"> </t>
    </r>
    <r>
      <rPr>
        <b/>
        <sz val="12"/>
        <color theme="1"/>
        <rFont val="Calibri"/>
        <family val="2"/>
        <scheme val="minor"/>
      </rPr>
      <t>SSSG</t>
    </r>
    <r>
      <rPr>
        <sz val="12"/>
        <color theme="1"/>
        <rFont val="Calibri"/>
        <family val="2"/>
        <scheme val="minor"/>
      </rPr>
      <t xml:space="preserve"> &lt; [300 x Indoor Air (IA) VISL (chemical specific)]</t>
    </r>
  </si>
  <si>
    <r>
      <t xml:space="preserve">[300 x IA VISL] &lt; </t>
    </r>
    <r>
      <rPr>
        <b/>
        <sz val="12"/>
        <color theme="1"/>
        <rFont val="Calibri"/>
        <family val="2"/>
        <scheme val="minor"/>
      </rPr>
      <t>SSSG</t>
    </r>
    <r>
      <rPr>
        <sz val="12"/>
        <color theme="1"/>
        <rFont val="Calibri"/>
        <family val="2"/>
        <scheme val="minor"/>
      </rPr>
      <t xml:space="preserve"> &lt; [2000 x IA VISL] </t>
    </r>
  </si>
  <si>
    <r>
      <t xml:space="preserve">[10,000 x IA VISL] &lt; </t>
    </r>
    <r>
      <rPr>
        <b/>
        <sz val="12"/>
        <color theme="1"/>
        <rFont val="Calibri"/>
        <family val="2"/>
        <scheme val="minor"/>
      </rPr>
      <t>SSSG</t>
    </r>
    <r>
      <rPr>
        <sz val="12"/>
        <color theme="1"/>
        <rFont val="Calibri"/>
        <family val="2"/>
        <scheme val="minor"/>
      </rPr>
      <t xml:space="preserve"> &lt; 100,000 x IA VISL] </t>
    </r>
  </si>
  <si>
    <r>
      <rPr>
        <b/>
        <sz val="12"/>
        <color theme="1"/>
        <rFont val="Calibri"/>
        <family val="2"/>
        <scheme val="minor"/>
      </rPr>
      <t>SSSG</t>
    </r>
    <r>
      <rPr>
        <sz val="12"/>
        <color theme="1"/>
        <rFont val="Calibri"/>
        <family val="2"/>
        <scheme val="minor"/>
      </rPr>
      <t xml:space="preserve"> &gt; [100,000 x IA VISL]</t>
    </r>
  </si>
  <si>
    <r>
      <t xml:space="preserve">[2000 x IA VISL] &lt; </t>
    </r>
    <r>
      <rPr>
        <b/>
        <sz val="12"/>
        <color theme="1"/>
        <rFont val="Calibri"/>
        <family val="2"/>
        <scheme val="minor"/>
      </rPr>
      <t>SSSG</t>
    </r>
    <r>
      <rPr>
        <sz val="12"/>
        <color theme="1"/>
        <rFont val="Calibri"/>
        <family val="2"/>
        <scheme val="minor"/>
      </rPr>
      <t xml:space="preserve"> &lt; [10,000 x IA VISL] 
(or no information available)</t>
    </r>
  </si>
  <si>
    <r>
      <rPr>
        <b/>
        <sz val="12"/>
        <color theme="1"/>
        <rFont val="Calibri"/>
        <family val="2"/>
        <scheme val="minor"/>
      </rPr>
      <t xml:space="preserve">Distance </t>
    </r>
    <r>
      <rPr>
        <sz val="12"/>
        <color theme="1"/>
        <rFont val="Calibri"/>
        <family val="2"/>
        <scheme val="minor"/>
      </rPr>
      <t>&lt; 10 ft</t>
    </r>
  </si>
  <si>
    <r>
      <t xml:space="preserve">10 ft &lt; </t>
    </r>
    <r>
      <rPr>
        <b/>
        <sz val="12"/>
        <color theme="1"/>
        <rFont val="Calibri"/>
        <family val="2"/>
        <scheme val="minor"/>
      </rPr>
      <t xml:space="preserve">Distance </t>
    </r>
    <r>
      <rPr>
        <sz val="12"/>
        <color theme="1"/>
        <rFont val="Calibri"/>
        <family val="2"/>
        <scheme val="minor"/>
      </rPr>
      <t>&lt; 30 ft</t>
    </r>
  </si>
  <si>
    <r>
      <t xml:space="preserve">30 ft &lt; </t>
    </r>
    <r>
      <rPr>
        <b/>
        <sz val="12"/>
        <color theme="1"/>
        <rFont val="Calibri"/>
        <family val="2"/>
        <scheme val="minor"/>
      </rPr>
      <t xml:space="preserve">Distance </t>
    </r>
    <r>
      <rPr>
        <sz val="12"/>
        <color theme="1"/>
        <rFont val="Calibri"/>
        <family val="2"/>
        <scheme val="minor"/>
      </rPr>
      <t>&lt; 100 ft</t>
    </r>
  </si>
  <si>
    <r>
      <t xml:space="preserve">100 ft &lt; </t>
    </r>
    <r>
      <rPr>
        <b/>
        <sz val="12"/>
        <color theme="1"/>
        <rFont val="Calibri"/>
        <family val="2"/>
        <scheme val="minor"/>
      </rPr>
      <t xml:space="preserve">Distance </t>
    </r>
    <r>
      <rPr>
        <sz val="12"/>
        <color theme="1"/>
        <rFont val="Calibri"/>
        <family val="2"/>
        <scheme val="minor"/>
      </rPr>
      <t>&lt; 200 ft</t>
    </r>
  </si>
  <si>
    <r>
      <rPr>
        <b/>
        <sz val="12"/>
        <color theme="1"/>
        <rFont val="Calibri"/>
        <family val="2"/>
        <scheme val="minor"/>
      </rPr>
      <t xml:space="preserve">Distance </t>
    </r>
    <r>
      <rPr>
        <sz val="12"/>
        <color theme="1"/>
        <rFont val="Calibri"/>
        <family val="2"/>
        <scheme val="minor"/>
      </rPr>
      <t>&gt;200 ft</t>
    </r>
  </si>
  <si>
    <t>&lt;2</t>
  </si>
  <si>
    <t>&gt;22</t>
  </si>
  <si>
    <t>&lt;7</t>
  </si>
  <si>
    <t>12 to 22</t>
  </si>
  <si>
    <t>2 to 12</t>
  </si>
  <si>
    <t>oncentrations above the IASL are very unlikely to be attributable vapor intrusion.  If results above the IASL are observed in indoor air, additional efforts for confirmation of the presence or absence of indoor sources are recommended.  If results below the IASL are obtained they can viewed to be in concordance with expectations from other lines of evidence.</t>
  </si>
  <si>
    <t>Potential for vadose zone source near building?</t>
  </si>
  <si>
    <t>No known or strongly suspected releases of solvents within 200 ft of the building</t>
  </si>
  <si>
    <t>Known or strongly suspected release of solvents within 200 ft of the building and fine soil type</t>
  </si>
  <si>
    <t>Known or strongly suspected release of solvents within 200 ft of the building and coarse soil type (or insufficient information)</t>
  </si>
  <si>
    <t>Points</t>
  </si>
  <si>
    <t>Lowest concentration (as multiple of VISL)</t>
  </si>
  <si>
    <t>Highest concentration (as multiple of VISL)</t>
  </si>
  <si>
    <t>Log Lowest concentration (as multiple of VISL)</t>
  </si>
  <si>
    <t>Log Highest concentration (as multiple of VISL)</t>
  </si>
  <si>
    <t xml:space="preserve"> SSSG &lt; [300 x Indoor Air (IA) VISL (chemical specific)]</t>
  </si>
  <si>
    <t xml:space="preserve">[300 x IA VISL] &lt; SSSG &lt; [2000 x IA VISL] </t>
  </si>
  <si>
    <t>[2000 x IA VISL] &lt; SSSG &lt; [10,000 x IA VISL] 
(or no information available)</t>
  </si>
  <si>
    <t xml:space="preserve">[10,000 x IA VISL] &lt; SSSG &lt; 100,000 x IA VISL] </t>
  </si>
  <si>
    <t>SSSG &gt; [100,000 x IA VISL]</t>
  </si>
  <si>
    <r>
      <t>Average Groundwater Vapor Concentration</t>
    </r>
    <r>
      <rPr>
        <b/>
        <sz val="12"/>
        <color theme="1"/>
        <rFont val="Calibri"/>
        <family val="2"/>
        <scheme val="minor"/>
      </rPr>
      <t xml:space="preserve"> (GWVC) </t>
    </r>
    <r>
      <rPr>
        <sz val="12"/>
        <color theme="1"/>
        <rFont val="Calibri"/>
        <family val="2"/>
        <scheme val="minor"/>
      </rPr>
      <t>(Deep soil gas concentration)  (Calculated Using Interpolated Groundwater Concentration Beneath Sample Zone and Henry's Law or Results of Near Slab Soil Gas Sampling &gt;15 ft below ground surface)</t>
    </r>
  </si>
  <si>
    <t>Depth to impacted groundwater</t>
  </si>
  <si>
    <t>Distance to Primary release point or high concentration source zone (from closest point within sample zone)</t>
  </si>
  <si>
    <t>BUILDING 1 SCORECARD</t>
  </si>
  <si>
    <t>A. Only groundwater</t>
  </si>
  <si>
    <t>B. Groundwater and subslab</t>
  </si>
  <si>
    <t>A. Only groundwater data available - Fill out this spreadsheet</t>
  </si>
  <si>
    <r>
      <rPr>
        <b/>
        <sz val="12"/>
        <color theme="1"/>
        <rFont val="Calibri"/>
        <family val="2"/>
        <scheme val="minor"/>
      </rPr>
      <t>Distance</t>
    </r>
    <r>
      <rPr>
        <sz val="12"/>
        <color theme="1"/>
        <rFont val="Calibri"/>
        <family val="2"/>
        <scheme val="minor"/>
      </rPr>
      <t xml:space="preserve"> &gt;200 ft</t>
    </r>
  </si>
  <si>
    <t>B. Groundwater and subslab data available - Fill out this spreadsheet</t>
  </si>
  <si>
    <t>Average Subslab Soil Gas (SSSG) Concentration
N/A</t>
  </si>
  <si>
    <t>Depth to impacted groundwater
N/A</t>
  </si>
  <si>
    <t>Scorecard Step 1</t>
  </si>
  <si>
    <t>Scorecard Step 3</t>
  </si>
  <si>
    <t>Backup information for scorecard formatting</t>
  </si>
  <si>
    <t>Building</t>
  </si>
  <si>
    <t>Score</t>
  </si>
  <si>
    <t>RESULTS SUMMARY</t>
  </si>
  <si>
    <t>Building 1</t>
  </si>
  <si>
    <t>Blue cells = Data updated automatically</t>
  </si>
  <si>
    <t>Yellow cells = Enter data based on site information</t>
  </si>
  <si>
    <t>Summary of results:</t>
  </si>
  <si>
    <t>Name</t>
  </si>
  <si>
    <t>BUILDING 2 SCORECARD</t>
  </si>
  <si>
    <t>Building 2</t>
  </si>
  <si>
    <t>BUILDING 3 SCORECARD</t>
  </si>
  <si>
    <t>Building 3</t>
  </si>
  <si>
    <t>Building Name</t>
  </si>
  <si>
    <t>BUILDING 4 SCORECARD</t>
  </si>
  <si>
    <t>Building 4</t>
  </si>
  <si>
    <t>C. No data</t>
  </si>
  <si>
    <t>Results for the buildings of interest are summarized below.</t>
  </si>
  <si>
    <t>Priority Rank</t>
  </si>
  <si>
    <t>Results</t>
  </si>
  <si>
    <t>Grey cells = Not applicable for site</t>
  </si>
  <si>
    <t>INSTRUCTIONS</t>
  </si>
  <si>
    <t>1. Enter the building name</t>
  </si>
  <si>
    <t>Step 1: Enter Building/Zone Name:</t>
  </si>
  <si>
    <t>Step 2: Indicate which type of data is available</t>
  </si>
  <si>
    <t>Step 3: Fill out appropriate scorecard</t>
  </si>
  <si>
    <t>Step 4: Fill out uncertainty score</t>
  </si>
  <si>
    <t>Color meaning:</t>
  </si>
  <si>
    <t>FINAL SCORE:</t>
  </si>
  <si>
    <t>Choose the VI Prioritization Point Value for each parameter (rows 17-55)</t>
  </si>
  <si>
    <t>Fill out the Scorecard tabs for the buildings of interest:</t>
  </si>
  <si>
    <t>The results are pulled into this worksheet for a comparison of the buildings of interest.</t>
  </si>
  <si>
    <t>Step 1: Enter Building/Zone Name</t>
  </si>
  <si>
    <t xml:space="preserve">   (see row 57)</t>
  </si>
  <si>
    <t>Assigned score for given parameter</t>
  </si>
  <si>
    <t>b) Choose a score for each parameter using the drop down options</t>
  </si>
  <si>
    <t>a) For each parameter, read the observed ranges and interpretation</t>
  </si>
  <si>
    <r>
      <rPr>
        <b/>
        <sz val="12"/>
        <color theme="1"/>
        <rFont val="Calibri"/>
        <family val="2"/>
        <scheme val="minor"/>
      </rPr>
      <t>GWVC</t>
    </r>
    <r>
      <rPr>
        <sz val="12"/>
        <color theme="1"/>
        <rFont val="Calibri"/>
        <family val="2"/>
        <scheme val="minor"/>
      </rPr>
      <t xml:space="preserve"> &lt; [1,000 x IA VISL]</t>
    </r>
  </si>
  <si>
    <r>
      <t xml:space="preserve">[1,000 x IA VISL (chemical specific)] &lt; </t>
    </r>
    <r>
      <rPr>
        <b/>
        <sz val="12"/>
        <color theme="1"/>
        <rFont val="Calibri"/>
        <family val="2"/>
        <scheme val="minor"/>
      </rPr>
      <t>GWVC</t>
    </r>
    <r>
      <rPr>
        <sz val="12"/>
        <color theme="1"/>
        <rFont val="Calibri"/>
        <family val="2"/>
        <scheme val="minor"/>
      </rPr>
      <t xml:space="preserve"> &lt; [40,000 x IA VISL (chemical specific)] 
(or no information available)</t>
    </r>
  </si>
  <si>
    <r>
      <t xml:space="preserve">[40,000 x IA VISL] &lt; </t>
    </r>
    <r>
      <rPr>
        <b/>
        <sz val="12"/>
        <color theme="1"/>
        <rFont val="Calibri"/>
        <family val="2"/>
        <scheme val="minor"/>
      </rPr>
      <t>GWVC</t>
    </r>
    <r>
      <rPr>
        <sz val="12"/>
        <color theme="1"/>
        <rFont val="Calibri"/>
        <family val="2"/>
        <scheme val="minor"/>
      </rPr>
      <t xml:space="preserve"> &lt;  [1,500,000 x IA VISL]</t>
    </r>
  </si>
  <si>
    <r>
      <rPr>
        <b/>
        <sz val="12"/>
        <color theme="1"/>
        <rFont val="Calibri"/>
        <family val="2"/>
        <scheme val="minor"/>
      </rPr>
      <t xml:space="preserve">GWVC </t>
    </r>
    <r>
      <rPr>
        <sz val="12"/>
        <color theme="1"/>
        <rFont val="Calibri"/>
        <family val="2"/>
        <scheme val="minor"/>
      </rPr>
      <t>&gt; [1,500,000 x IA VISL]</t>
    </r>
  </si>
  <si>
    <t>Documented history of chlorinated solvent release at the building suggests that potential vadose zone sources close to the foundation may remain.   One can assume that there is some likelihood of a release based on documented long-term, large volume use of chlorinated solvents in the building.  
Without a documented release,  patterns of data in soil gas or groundwater suggesting a release point near the building would generally suggest a vadose zone source.    While the absence of detectable chlorinated solvents in bulk soil samples is not sufficient to rule out the presence of a vapor intrusion source, the detection of chlorinated solvents in bulk soil would be a line of evidence pointing toward a vadose zone source.  
Cases where use of solvents was likely in small volume, or incidental, such as barracks, classroom buildings, or office/HQ facilities would generally be categorized as "No known or strongly suspected release".
Data analysis shows that fine soils tend to limit the potential for natural attenuation through volatilization, leaching etc.</t>
  </si>
  <si>
    <t>Depth to impacted groundwater and soil type</t>
  </si>
  <si>
    <t>Any depth and fine soil with potential release within 200'</t>
  </si>
  <si>
    <t>Groundwater &gt;4.9 ft (1.5 Meters) with fine soil and no potential for a release within 200'</t>
  </si>
  <si>
    <t>9.8 to 16.4 feet (3.0 to 5.0 meters) and Coarse soil</t>
  </si>
  <si>
    <t>&gt;16.4 feet (5 meters) and Coarse soil</t>
  </si>
  <si>
    <t>4.9 to 9.8 feet (1.5 to 3 meters)  and Coarse soil [or no information available on depth to groundwater]</t>
  </si>
  <si>
    <t>&lt;4.9 feet (1.5 meters) and Coarse soil</t>
  </si>
  <si>
    <t>The database analysis indicates that there is not a clear and consistent relationship between the presence of strict atypical preferential pathways and subslab concentrations in the dataset. There is insufficient evidence to conclude that strict atypical preferential pathways as a class systematically increase indoor air concentrations. Still, this does not eliminate the possibility that in some instances, strict atypical preferential pathways would contribute to higher indoor air concentrations, as was shown in other studies, including McHugh, T. and L. Beckley "Sewers and Utility Tunnels as Preferential Pathways for Volatile Organic Compound Migration Into Buildings: Risk Factors and Investigation Protocol," ESTCP Project ER-201505, November 2018.</t>
  </si>
  <si>
    <t>Presence or absence of a centralized, properly designed engineered HVAC system.</t>
  </si>
  <si>
    <t>Absent</t>
  </si>
  <si>
    <t>Present</t>
  </si>
  <si>
    <t>1939-1959</t>
  </si>
  <si>
    <t>All other dates</t>
  </si>
  <si>
    <t>Year of building's original construction</t>
  </si>
  <si>
    <t>Empirical evidence suggests that 1939-1959 DoD buildings are associated with strong subslab soil gas sources.  In many cases, those buildings also have favorable attenuation factors, which may limit the effect of the strong subslab sources.</t>
  </si>
  <si>
    <t>1-2</t>
  </si>
  <si>
    <t>2-4</t>
  </si>
  <si>
    <t>&gt;4</t>
  </si>
  <si>
    <t>Input value between 0 and 7 --&gt;</t>
  </si>
  <si>
    <t>2. Choose what type of data is available: only groundwater or groundwater and subslab</t>
  </si>
  <si>
    <t>3. Fill out the applicable scorecard using the yellow highligted cells</t>
  </si>
  <si>
    <t>4. Fill out uncertainty score, adding one point for each scorecard parameter that is unknown</t>
  </si>
  <si>
    <t>Buildings are scored from 0 to 46, with a value of 0 indicating low priority of a value of 46 indicating high priority.</t>
  </si>
  <si>
    <r>
      <t xml:space="preserve">[300 x IA VISL] &lt; </t>
    </r>
    <r>
      <rPr>
        <b/>
        <sz val="12"/>
        <color theme="1"/>
        <rFont val="Calibri"/>
        <family val="2"/>
        <scheme val="minor"/>
      </rPr>
      <t>SSSG</t>
    </r>
    <r>
      <rPr>
        <sz val="12"/>
        <color theme="1"/>
        <rFont val="Calibri"/>
        <family val="2"/>
        <scheme val="minor"/>
      </rPr>
      <t xml:space="preserve"> &lt; [1,500 x IA VISL] </t>
    </r>
  </si>
  <si>
    <r>
      <t xml:space="preserve">[1,500 x IA VISL] &lt; </t>
    </r>
    <r>
      <rPr>
        <b/>
        <sz val="12"/>
        <color theme="1"/>
        <rFont val="Calibri"/>
        <family val="2"/>
        <scheme val="minor"/>
      </rPr>
      <t>SSSG</t>
    </r>
    <r>
      <rPr>
        <sz val="12"/>
        <color theme="1"/>
        <rFont val="Calibri"/>
        <family val="2"/>
        <scheme val="minor"/>
      </rPr>
      <t xml:space="preserve"> &lt; [5,000 x IA VISL] 
(or no information available)</t>
    </r>
  </si>
  <si>
    <r>
      <t xml:space="preserve">[5,000 x IA VISL] &lt; </t>
    </r>
    <r>
      <rPr>
        <b/>
        <sz val="12"/>
        <color theme="1"/>
        <rFont val="Calibri"/>
        <family val="2"/>
        <scheme val="minor"/>
      </rPr>
      <t>SSSG</t>
    </r>
    <r>
      <rPr>
        <sz val="12"/>
        <color theme="1"/>
        <rFont val="Calibri"/>
        <family val="2"/>
        <scheme val="minor"/>
      </rPr>
      <t xml:space="preserve"> &lt; 25,000 x IA VISL] </t>
    </r>
  </si>
  <si>
    <t xml:space="preserve">[25,000 x IA VISL] &lt; SSSG &lt; 100,000 x IA VISL] </t>
  </si>
  <si>
    <t>Data analysis shows that concentrations above a minimum value in subslab soil gas (inflection point) are needed to observe any corresponding increase in indoor air concentrations.  Revised data analysis continues to show a strong correlation between subslab concentration and indoor air concentration.
In this and other studies, however, indoor air concentration does not increase  proportionally to subslab concentration thus, the point score increases more slowly than subslab concentration. An empirical fit to data shows indoor air concentration increasing 2x for every 4.3x increase in subslab concentration. 
The subslab concentration was found to be a notably better predictor of indoor air concentration than the groundwater concentration and, thus, is more heavily weighted.</t>
  </si>
  <si>
    <t>Data analysis shows that concentrations above a minimum value in groundwater (inflection point) are needed to observe any corresponding increase in indoor air concentrations if groundwater is the source.  
Indoor air concentrations, however, do not rise with a 1:1 slope proportional to groundwater concentrations in this and other studies; thus, the point score increases more slowly than the groundwater concentration. An empirical fit to data shows indoor air concentration increasing 2x for every 40x increase in groundwater concentration.
When a strong vadose zone source is present, subslab concentrations may be substantially higher than would be expected based on groundwater results; normally some groundwater impact would also be observed.</t>
  </si>
  <si>
    <t>Engineered HVAC systems were empirically shown to be associated with lower TCE indoor air concentrations. Such systems provide a designed minimum amount of fresh air ventilation and may also provide positive pressurization of indoor air vs. subslab soil gas in many areas.</t>
  </si>
  <si>
    <t>In the multivariate analysis of the database, the effect of depth is clearest when the coarse soil cases are analyzed separately; and in those cases, shallow depths are associated with higher indoor air concentrations. Thus the QDF limits the points contribution for shallow groundwater to coarse soils only.  
Fine soils are given a score of +4 regardless of depth to groundwater if the building being assessed is close to the point of suspected release. Other studies also suggest that when an intact fine soil layer is present between a groundwater-only source and the building, this layer has a protective effect.
Several residential studies suggest that the depth to groundwater is significant but only provides a moderate influence except at very shallow values.  In the EPA database study (2012) at the 25, 50th and 75th percentiles, the &lt;1.5m AF (normalized indoor air concentration) is 4.6 to 9 times higher for &lt;1.5m depth than for 1.5m-3m; the 1.5m-3m depth group is about 2 times higher than the 3-5m group; the difference at &gt;5m is not consistent.</t>
  </si>
  <si>
    <t>Uncertainty Rating for each unknown parameter above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</si>
</sst>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b/>
      <sz val="14"/>
      <color theme="1"/>
      <name val="Calibri"/>
      <family val="2"/>
      <scheme val="minor"/>
    </font>
    <font>
      <sz val="9"/>
      <color indexed="81"/>
      <name val="Tahoma"/>
      <family val="2"/>
    </font>
    <font>
      <b/>
      <sz val="9"/>
      <color indexed="81"/>
      <name val="Tahoma"/>
      <family val="2"/>
    </font>
    <font>
      <b/>
      <sz val="12"/>
      <color theme="1"/>
      <name val="Calibri"/>
      <family val="2"/>
      <scheme val="minor"/>
    </font>
    <font>
      <sz val="12"/>
      <color theme="1"/>
      <name val="Calibri"/>
      <family val="2"/>
      <scheme val="minor"/>
    </font>
    <font>
      <b/>
      <i/>
      <sz val="12"/>
      <color theme="1"/>
      <name val="Calibri"/>
      <family val="2"/>
      <scheme val="minor"/>
    </font>
    <font>
      <sz val="14"/>
      <color theme="1"/>
      <name val="Calibri"/>
      <family val="2"/>
      <scheme val="minor"/>
    </font>
    <font>
      <sz val="12"/>
      <name val="Calibri"/>
      <family val="2"/>
      <scheme val="minor"/>
    </font>
    <font>
      <b/>
      <sz val="18"/>
      <color theme="1"/>
      <name val="Calibri"/>
      <family val="2"/>
      <scheme val="minor"/>
    </font>
    <font>
      <b/>
      <u/>
      <sz val="12"/>
      <color theme="1"/>
      <name val="Calibri"/>
      <family val="2"/>
      <scheme val="minor"/>
    </font>
    <font>
      <i/>
      <sz val="11"/>
      <color theme="1"/>
      <name val="Calibri"/>
      <family val="2"/>
      <scheme val="minor"/>
    </font>
    <font>
      <i/>
      <sz val="11"/>
      <color indexed="8"/>
      <name val="Calibri"/>
      <family val="2"/>
      <scheme val="minor"/>
    </font>
    <font>
      <b/>
      <u/>
      <sz val="14"/>
      <color theme="1"/>
      <name val="Calibri"/>
      <family val="2"/>
      <scheme val="minor"/>
    </font>
    <font>
      <sz val="12"/>
      <color indexed="8"/>
      <name val="Calibri"/>
      <family val="2"/>
      <scheme val="minor"/>
    </font>
    <font>
      <sz val="11"/>
      <name val="Calibri"/>
      <family val="2"/>
      <scheme val="minor"/>
    </font>
  </fonts>
  <fills count="6">
    <fill>
      <patternFill patternType="none"/>
    </fill>
    <fill>
      <patternFill patternType="gray125"/>
    </fill>
    <fill>
      <patternFill patternType="solid">
        <fgColor rgb="FFCCECFF"/>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s>
  <borders count="31">
    <border>
      <left/>
      <right/>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172">
    <xf numFmtId="0" fontId="0" fillId="0" borderId="0" xfId="0"/>
    <xf numFmtId="0" fontId="0" fillId="0" borderId="0" xfId="0" applyAlignment="1">
      <alignment wrapText="1"/>
    </xf>
    <xf numFmtId="0" fontId="0" fillId="0" borderId="1" xfId="0" applyBorder="1" applyAlignment="1">
      <alignment wrapText="1"/>
    </xf>
    <xf numFmtId="0" fontId="1" fillId="0" borderId="8" xfId="0" applyFont="1" applyBorder="1" applyAlignment="1">
      <alignment wrapText="1"/>
    </xf>
    <xf numFmtId="0" fontId="1" fillId="0" borderId="3" xfId="0" applyFont="1" applyBorder="1"/>
    <xf numFmtId="0" fontId="0" fillId="0" borderId="3" xfId="0" applyBorder="1" applyAlignment="1">
      <alignment horizontal="left"/>
    </xf>
    <xf numFmtId="0" fontId="0" fillId="0" borderId="3" xfId="0" applyBorder="1"/>
    <xf numFmtId="16" fontId="0" fillId="0" borderId="3" xfId="0" quotePrefix="1" applyNumberFormat="1" applyBorder="1" applyAlignment="1">
      <alignment horizontal="left" indent="1"/>
    </xf>
    <xf numFmtId="0" fontId="0" fillId="0" borderId="3" xfId="0" applyBorder="1" applyAlignment="1">
      <alignment horizontal="left" indent="1"/>
    </xf>
    <xf numFmtId="0" fontId="2" fillId="0" borderId="0" xfId="0" applyFont="1"/>
    <xf numFmtId="0" fontId="0" fillId="0" borderId="8" xfId="0" quotePrefix="1" applyBorder="1" applyAlignment="1">
      <alignment wrapText="1"/>
    </xf>
    <xf numFmtId="0" fontId="0" fillId="0" borderId="8" xfId="0" applyBorder="1" applyAlignment="1">
      <alignment wrapText="1"/>
    </xf>
    <xf numFmtId="16" fontId="0" fillId="0" borderId="8" xfId="0" quotePrefix="1" applyNumberFormat="1" applyBorder="1" applyAlignment="1">
      <alignment wrapText="1"/>
    </xf>
    <xf numFmtId="0" fontId="0" fillId="0" borderId="0" xfId="0" applyBorder="1" applyAlignment="1">
      <alignment wrapText="1"/>
    </xf>
    <xf numFmtId="0" fontId="0" fillId="0" borderId="0" xfId="0" applyBorder="1" applyAlignment="1">
      <alignment horizontal="center" vertical="center" wrapText="1"/>
    </xf>
    <xf numFmtId="0" fontId="6" fillId="0" borderId="4" xfId="0" applyFont="1" applyBorder="1" applyAlignment="1">
      <alignment wrapText="1"/>
    </xf>
    <xf numFmtId="0" fontId="6" fillId="0" borderId="3" xfId="0" applyFont="1" applyBorder="1" applyAlignment="1">
      <alignment wrapText="1"/>
    </xf>
    <xf numFmtId="0" fontId="6" fillId="0" borderId="6" xfId="0" applyFont="1" applyBorder="1" applyAlignment="1">
      <alignment wrapText="1"/>
    </xf>
    <xf numFmtId="0" fontId="6" fillId="0" borderId="7" xfId="0" applyFont="1" applyBorder="1" applyAlignment="1">
      <alignment wrapText="1"/>
    </xf>
    <xf numFmtId="0" fontId="6" fillId="0" borderId="5" xfId="0" applyFont="1" applyBorder="1" applyAlignment="1">
      <alignment wrapText="1"/>
    </xf>
    <xf numFmtId="0" fontId="6" fillId="0" borderId="0" xfId="0" applyFont="1" applyBorder="1" applyAlignment="1">
      <alignment wrapText="1"/>
    </xf>
    <xf numFmtId="0" fontId="6" fillId="0" borderId="0" xfId="0" applyFont="1" applyBorder="1" applyAlignment="1">
      <alignment horizontal="center" vertical="center" wrapText="1"/>
    </xf>
    <xf numFmtId="0" fontId="7" fillId="0" borderId="0" xfId="0" applyFont="1" applyBorder="1" applyAlignment="1">
      <alignment wrapText="1"/>
    </xf>
    <xf numFmtId="0" fontId="6" fillId="0" borderId="3" xfId="0" applyFont="1" applyBorder="1" applyAlignment="1">
      <alignment vertical="center" wrapText="1"/>
    </xf>
    <xf numFmtId="0" fontId="0" fillId="0" borderId="0" xfId="0" applyBorder="1" applyAlignment="1"/>
    <xf numFmtId="0" fontId="8" fillId="0" borderId="0" xfId="0" applyFont="1" applyBorder="1" applyAlignment="1">
      <alignment horizontal="left" vertical="center" wrapText="1"/>
    </xf>
    <xf numFmtId="0" fontId="2" fillId="0" borderId="0" xfId="0" applyFont="1" applyBorder="1" applyAlignment="1">
      <alignment horizontal="left"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1" xfId="0" applyFont="1" applyBorder="1" applyAlignment="1">
      <alignment horizontal="center" wrapText="1"/>
    </xf>
    <xf numFmtId="0" fontId="5" fillId="0" borderId="12" xfId="0" applyFont="1" applyBorder="1" applyAlignment="1">
      <alignment horizontal="center" vertical="center" wrapText="1"/>
    </xf>
    <xf numFmtId="0" fontId="6" fillId="0" borderId="6" xfId="0" applyFont="1" applyBorder="1" applyAlignment="1">
      <alignment horizontal="left" vertical="center" wrapText="1"/>
    </xf>
    <xf numFmtId="0" fontId="0" fillId="0" borderId="1" xfId="0" applyBorder="1" applyAlignment="1">
      <alignment wrapText="1"/>
    </xf>
    <xf numFmtId="0" fontId="0" fillId="0" borderId="3" xfId="0" quotePrefix="1" applyNumberFormat="1" applyBorder="1" applyAlignment="1">
      <alignment horizontal="left"/>
    </xf>
    <xf numFmtId="0" fontId="2" fillId="0" borderId="0" xfId="0" applyFont="1" applyBorder="1" applyAlignment="1">
      <alignment wrapText="1"/>
    </xf>
    <xf numFmtId="0" fontId="2" fillId="0" borderId="0" xfId="0" applyFont="1" applyBorder="1" applyAlignment="1"/>
    <xf numFmtId="0" fontId="6" fillId="0" borderId="0" xfId="0" applyFont="1" applyBorder="1" applyAlignment="1"/>
    <xf numFmtId="0" fontId="5" fillId="0" borderId="1" xfId="0" applyFont="1" applyFill="1" applyBorder="1" applyAlignment="1">
      <alignment horizontal="centerContinuous" wrapText="1"/>
    </xf>
    <xf numFmtId="0" fontId="0" fillId="0" borderId="0" xfId="0" applyBorder="1" applyAlignment="1">
      <alignment horizontal="centerContinuous" wrapText="1"/>
    </xf>
    <xf numFmtId="0" fontId="5" fillId="0" borderId="0" xfId="0" applyFont="1" applyBorder="1" applyAlignment="1">
      <alignment horizontal="centerContinuous" wrapText="1"/>
    </xf>
    <xf numFmtId="0" fontId="5" fillId="0" borderId="7" xfId="0" applyFont="1" applyFill="1" applyBorder="1" applyAlignment="1">
      <alignment wrapText="1"/>
    </xf>
    <xf numFmtId="0" fontId="5" fillId="4" borderId="2" xfId="0" applyFont="1" applyFill="1" applyBorder="1" applyAlignment="1">
      <alignment wrapText="1"/>
    </xf>
    <xf numFmtId="0" fontId="6" fillId="4" borderId="16" xfId="0" applyFont="1" applyFill="1" applyBorder="1" applyAlignment="1">
      <alignment horizontal="left" vertical="center" wrapText="1"/>
    </xf>
    <xf numFmtId="0" fontId="0" fillId="0" borderId="0" xfId="0" quotePrefix="1"/>
    <xf numFmtId="0" fontId="6" fillId="0" borderId="9" xfId="0" applyFont="1" applyBorder="1" applyAlignment="1">
      <alignment horizontal="left" vertical="center" wrapText="1"/>
    </xf>
    <xf numFmtId="0" fontId="6" fillId="0" borderId="5" xfId="0" applyFont="1" applyBorder="1" applyAlignment="1">
      <alignment horizontal="left" vertical="center" wrapText="1"/>
    </xf>
    <xf numFmtId="0" fontId="6" fillId="0" borderId="3" xfId="0" applyFont="1" applyBorder="1" applyAlignment="1">
      <alignment horizontal="left" vertical="center" wrapText="1"/>
    </xf>
    <xf numFmtId="0" fontId="5" fillId="0" borderId="0" xfId="0" applyFont="1" applyBorder="1" applyAlignment="1">
      <alignment horizontal="left" vertical="center" wrapText="1"/>
    </xf>
    <xf numFmtId="0" fontId="10" fillId="0" borderId="0" xfId="0" applyFont="1" applyBorder="1" applyAlignment="1"/>
    <xf numFmtId="0" fontId="10" fillId="0" borderId="0" xfId="0" applyFont="1" applyBorder="1" applyAlignment="1">
      <alignment horizontal="center" vertical="center" wrapText="1"/>
    </xf>
    <xf numFmtId="0" fontId="0" fillId="0" borderId="0" xfId="0" applyAlignment="1">
      <alignment horizontal="center"/>
    </xf>
    <xf numFmtId="0" fontId="1" fillId="0" borderId="0" xfId="0" applyFont="1"/>
    <xf numFmtId="0" fontId="6" fillId="0" borderId="0" xfId="0" applyFont="1" applyFill="1" applyBorder="1" applyAlignment="1"/>
    <xf numFmtId="0" fontId="0" fillId="0" borderId="0" xfId="0" applyFill="1" applyBorder="1" applyAlignment="1">
      <alignment wrapText="1"/>
    </xf>
    <xf numFmtId="0" fontId="6" fillId="3" borderId="0" xfId="0" applyFont="1" applyFill="1" applyBorder="1" applyAlignment="1">
      <alignment wrapText="1"/>
    </xf>
    <xf numFmtId="0" fontId="6" fillId="0" borderId="0" xfId="0" applyFont="1" applyFill="1" applyBorder="1" applyAlignment="1">
      <alignment horizontal="right"/>
    </xf>
    <xf numFmtId="0" fontId="6" fillId="3" borderId="3" xfId="0" applyFont="1" applyFill="1" applyBorder="1" applyAlignment="1">
      <alignment wrapText="1"/>
    </xf>
    <xf numFmtId="0" fontId="2" fillId="3" borderId="0" xfId="0" applyFont="1" applyFill="1" applyBorder="1" applyAlignment="1"/>
    <xf numFmtId="0" fontId="2" fillId="5" borderId="0" xfId="0" applyFont="1" applyFill="1"/>
    <xf numFmtId="0" fontId="0" fillId="5" borderId="0" xfId="0" applyFill="1"/>
    <xf numFmtId="0" fontId="6" fillId="5" borderId="0" xfId="0" applyFont="1" applyFill="1"/>
    <xf numFmtId="0" fontId="0" fillId="5" borderId="0" xfId="0" applyFill="1" applyAlignment="1"/>
    <xf numFmtId="0" fontId="0" fillId="5" borderId="0" xfId="0" applyFill="1" applyAlignment="1">
      <alignment horizontal="center"/>
    </xf>
    <xf numFmtId="0" fontId="11" fillId="5" borderId="0" xfId="0" applyFont="1" applyFill="1"/>
    <xf numFmtId="0" fontId="5" fillId="5" borderId="3" xfId="0" applyFont="1" applyFill="1" applyBorder="1" applyAlignment="1">
      <alignment horizontal="center"/>
    </xf>
    <xf numFmtId="0" fontId="6" fillId="5" borderId="3" xfId="0" applyFont="1" applyFill="1" applyBorder="1" applyAlignment="1">
      <alignment horizontal="center"/>
    </xf>
    <xf numFmtId="0" fontId="6" fillId="5" borderId="3" xfId="0" applyFont="1" applyFill="1" applyBorder="1" applyAlignment="1">
      <alignment horizontal="left"/>
    </xf>
    <xf numFmtId="0" fontId="12" fillId="3" borderId="0" xfId="0" applyFont="1" applyFill="1" applyBorder="1" applyAlignment="1"/>
    <xf numFmtId="0" fontId="12" fillId="2" borderId="0" xfId="0" applyFont="1" applyFill="1" applyBorder="1" applyAlignment="1"/>
    <xf numFmtId="0" fontId="12" fillId="4" borderId="0" xfId="0" applyFont="1" applyFill="1" applyBorder="1" applyAlignment="1"/>
    <xf numFmtId="0" fontId="13" fillId="3" borderId="0" xfId="0" applyFont="1" applyFill="1" applyBorder="1" applyAlignment="1"/>
    <xf numFmtId="0" fontId="13" fillId="2" borderId="0" xfId="0" applyFont="1" applyFill="1" applyBorder="1" applyAlignment="1"/>
    <xf numFmtId="0" fontId="0" fillId="5" borderId="0" xfId="0" applyFill="1" applyBorder="1" applyAlignment="1">
      <alignment wrapText="1"/>
    </xf>
    <xf numFmtId="0" fontId="1" fillId="0" borderId="0" xfId="0" applyFont="1" applyAlignment="1">
      <alignment wrapText="1"/>
    </xf>
    <xf numFmtId="0" fontId="0" fillId="2" borderId="3" xfId="0" applyFill="1" applyBorder="1" applyAlignment="1">
      <alignment horizontal="left" vertical="center" wrapText="1"/>
    </xf>
    <xf numFmtId="0" fontId="6" fillId="2" borderId="3" xfId="0" applyFont="1" applyFill="1" applyBorder="1" applyAlignment="1">
      <alignment horizontal="left" vertical="center" wrapText="1"/>
    </xf>
    <xf numFmtId="0" fontId="5" fillId="0" borderId="0" xfId="0" applyFont="1" applyAlignment="1">
      <alignment wrapText="1"/>
    </xf>
    <xf numFmtId="0" fontId="14" fillId="0" borderId="0" xfId="0" applyFont="1" applyBorder="1" applyAlignment="1">
      <alignment wrapText="1"/>
    </xf>
    <xf numFmtId="0" fontId="2" fillId="2" borderId="3" xfId="0" applyFont="1" applyFill="1" applyBorder="1" applyAlignment="1">
      <alignment horizontal="left" vertical="center" wrapText="1"/>
    </xf>
    <xf numFmtId="0" fontId="0" fillId="0" borderId="0" xfId="0" applyFill="1" applyBorder="1" applyAlignment="1">
      <alignment horizontal="left" vertical="center" wrapText="1"/>
    </xf>
    <xf numFmtId="0" fontId="14" fillId="0" borderId="0" xfId="0" applyFont="1" applyFill="1" applyBorder="1" applyAlignment="1">
      <alignment horizontal="left" vertical="center" wrapText="1"/>
    </xf>
    <xf numFmtId="0" fontId="0" fillId="0" borderId="0" xfId="0" applyAlignment="1">
      <alignment vertical="center" wrapText="1"/>
    </xf>
    <xf numFmtId="0" fontId="0" fillId="5" borderId="0" xfId="0" applyFill="1" applyAlignment="1">
      <alignment horizontal="left" indent="2"/>
    </xf>
    <xf numFmtId="0" fontId="0" fillId="0" borderId="0" xfId="0" applyBorder="1" applyAlignment="1">
      <alignment vertical="center" wrapText="1"/>
    </xf>
    <xf numFmtId="0" fontId="0" fillId="0" borderId="0" xfId="0" applyBorder="1" applyAlignment="1">
      <alignment vertical="center"/>
    </xf>
    <xf numFmtId="0" fontId="5" fillId="0" borderId="7" xfId="0" applyFont="1" applyFill="1" applyBorder="1" applyAlignment="1">
      <alignment vertical="center" wrapText="1"/>
    </xf>
    <xf numFmtId="0" fontId="5" fillId="0" borderId="6" xfId="0" applyFont="1" applyBorder="1" applyAlignment="1">
      <alignment vertical="center" wrapText="1"/>
    </xf>
    <xf numFmtId="0" fontId="6" fillId="0" borderId="4" xfId="0" applyFont="1" applyBorder="1" applyAlignment="1">
      <alignment vertical="center" wrapText="1"/>
    </xf>
    <xf numFmtId="0" fontId="6" fillId="0" borderId="6" xfId="0" applyFont="1" applyBorder="1" applyAlignment="1">
      <alignment vertical="center" wrapText="1"/>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 xfId="0" applyFont="1" applyBorder="1" applyAlignment="1">
      <alignment horizontal="center" vertical="center" wrapText="1"/>
    </xf>
    <xf numFmtId="0" fontId="5" fillId="0" borderId="1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3" xfId="0" applyBorder="1" applyAlignment="1">
      <alignment horizontal="center" vertical="center" wrapText="1"/>
    </xf>
    <xf numFmtId="0" fontId="5" fillId="0" borderId="6" xfId="0" applyFont="1" applyBorder="1" applyAlignment="1">
      <alignment horizontal="center" vertical="center" wrapText="1"/>
    </xf>
    <xf numFmtId="0" fontId="5" fillId="4" borderId="2" xfId="0" applyFont="1" applyFill="1" applyBorder="1" applyAlignment="1">
      <alignment vertical="center" wrapText="1"/>
    </xf>
    <xf numFmtId="0" fontId="5" fillId="0" borderId="7" xfId="0" applyFont="1" applyBorder="1" applyAlignment="1">
      <alignment horizontal="center" vertical="center" wrapText="1"/>
    </xf>
    <xf numFmtId="0" fontId="6" fillId="0" borderId="5" xfId="0" applyFont="1" applyBorder="1" applyAlignment="1">
      <alignment vertical="center" wrapText="1"/>
    </xf>
    <xf numFmtId="0" fontId="6" fillId="0" borderId="5" xfId="0" applyFont="1" applyFill="1" applyBorder="1" applyAlignment="1">
      <alignment vertical="center" wrapText="1"/>
    </xf>
    <xf numFmtId="0" fontId="6" fillId="0" borderId="5" xfId="0" applyFont="1" applyFill="1" applyBorder="1" applyAlignment="1">
      <alignment horizontal="center" vertical="center" wrapText="1"/>
    </xf>
    <xf numFmtId="0" fontId="6" fillId="0" borderId="3" xfId="0" applyFont="1" applyFill="1" applyBorder="1" applyAlignment="1">
      <alignment vertical="center" wrapText="1"/>
    </xf>
    <xf numFmtId="0" fontId="6"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7" xfId="0" applyFont="1" applyBorder="1" applyAlignment="1">
      <alignment vertical="center" wrapText="1"/>
    </xf>
    <xf numFmtId="0" fontId="6" fillId="0" borderId="5" xfId="0" applyFont="1" applyFill="1" applyBorder="1" applyAlignment="1">
      <alignment horizontal="left" vertical="center" wrapText="1"/>
    </xf>
    <xf numFmtId="0" fontId="6" fillId="0" borderId="3" xfId="0" applyFont="1" applyFill="1" applyBorder="1" applyAlignment="1">
      <alignment horizontal="left" vertical="center" wrapText="1"/>
    </xf>
    <xf numFmtId="16" fontId="0" fillId="0" borderId="3" xfId="0" quotePrefix="1" applyNumberFormat="1" applyBorder="1" applyAlignment="1">
      <alignment horizontal="left"/>
    </xf>
    <xf numFmtId="0" fontId="6" fillId="3" borderId="3" xfId="0" applyFont="1" applyFill="1" applyBorder="1" applyAlignment="1">
      <alignment horizontal="left" wrapText="1"/>
    </xf>
    <xf numFmtId="0" fontId="0" fillId="0" borderId="0" xfId="0" applyBorder="1" applyAlignment="1">
      <alignment horizontal="center" wrapText="1"/>
    </xf>
    <xf numFmtId="0" fontId="0" fillId="0" borderId="0" xfId="0" applyBorder="1" applyAlignment="1">
      <alignment horizontal="center"/>
    </xf>
    <xf numFmtId="0" fontId="5" fillId="0" borderId="19" xfId="0" applyFont="1" applyBorder="1" applyAlignment="1">
      <alignment horizontal="left" vertical="center" wrapText="1"/>
    </xf>
    <xf numFmtId="0" fontId="5" fillId="0" borderId="6" xfId="0" applyFont="1" applyBorder="1" applyAlignment="1">
      <alignment horizontal="left" vertical="center" wrapText="1"/>
    </xf>
    <xf numFmtId="0" fontId="6" fillId="0" borderId="0" xfId="0" applyFont="1" applyBorder="1" applyAlignment="1">
      <alignment vertical="center" wrapTex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3" borderId="3" xfId="0" applyFill="1" applyBorder="1" applyAlignment="1">
      <alignment horizontal="left" wrapText="1"/>
    </xf>
    <xf numFmtId="0" fontId="15" fillId="0" borderId="5" xfId="0" applyFont="1" applyFill="1" applyBorder="1" applyAlignment="1">
      <alignment vertical="center" wrapText="1"/>
    </xf>
    <xf numFmtId="0" fontId="15" fillId="0" borderId="3" xfId="0" applyFont="1" applyFill="1" applyBorder="1" applyAlignment="1">
      <alignment vertical="center" wrapText="1"/>
    </xf>
    <xf numFmtId="0" fontId="6" fillId="0" borderId="23"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14"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6" fillId="0" borderId="26"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6" fillId="0" borderId="23"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24" xfId="0" applyFont="1" applyBorder="1" applyAlignment="1">
      <alignment horizontal="left" vertical="center" wrapText="1"/>
    </xf>
    <xf numFmtId="0" fontId="6" fillId="0" borderId="26" xfId="0" applyFont="1" applyBorder="1" applyAlignment="1">
      <alignment horizontal="left" vertical="center" wrapText="1"/>
    </xf>
    <xf numFmtId="0" fontId="6" fillId="0" borderId="30" xfId="0" applyFont="1" applyBorder="1" applyAlignment="1">
      <alignment horizontal="left" vertical="center" wrapText="1"/>
    </xf>
    <xf numFmtId="0" fontId="0" fillId="4" borderId="24" xfId="0" applyFill="1" applyBorder="1" applyAlignment="1">
      <alignment horizontal="center" wrapText="1"/>
    </xf>
    <xf numFmtId="0" fontId="0" fillId="4" borderId="26" xfId="0" applyFill="1" applyBorder="1" applyAlignment="1">
      <alignment horizontal="center" wrapText="1"/>
    </xf>
    <xf numFmtId="0" fontId="0" fillId="4" borderId="30" xfId="0" applyFill="1" applyBorder="1" applyAlignment="1">
      <alignment horizontal="center" wrapText="1"/>
    </xf>
    <xf numFmtId="0" fontId="0" fillId="4" borderId="5" xfId="0" applyFill="1" applyBorder="1" applyAlignment="1">
      <alignment horizontal="center" wrapText="1"/>
    </xf>
    <xf numFmtId="0" fontId="0" fillId="4" borderId="3" xfId="0" applyFill="1" applyBorder="1" applyAlignment="1">
      <alignment horizontal="center" wrapText="1"/>
    </xf>
    <xf numFmtId="0" fontId="0" fillId="4" borderId="6" xfId="0" applyFill="1" applyBorder="1" applyAlignment="1">
      <alignment horizontal="center" wrapText="1"/>
    </xf>
    <xf numFmtId="0" fontId="6" fillId="4" borderId="23"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29" xfId="0" applyFont="1" applyFill="1" applyBorder="1" applyAlignment="1">
      <alignment horizontal="center" vertical="center" wrapText="1"/>
    </xf>
    <xf numFmtId="0" fontId="6" fillId="0" borderId="14" xfId="0" applyFont="1" applyBorder="1" applyAlignment="1">
      <alignment horizontal="left" vertical="center" wrapText="1"/>
    </xf>
    <xf numFmtId="0" fontId="6" fillId="0" borderId="16" xfId="0" applyFont="1" applyBorder="1" applyAlignment="1">
      <alignment horizontal="left" vertical="center" wrapText="1"/>
    </xf>
    <xf numFmtId="0" fontId="6" fillId="0" borderId="18" xfId="0" applyFont="1" applyBorder="1" applyAlignment="1">
      <alignment horizontal="left" vertical="center" wrapText="1"/>
    </xf>
    <xf numFmtId="0" fontId="6" fillId="4" borderId="20"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9" fillId="0" borderId="14" xfId="0" applyFont="1" applyBorder="1" applyAlignment="1">
      <alignment horizontal="left" vertical="center" wrapText="1"/>
    </xf>
    <xf numFmtId="0" fontId="16" fillId="0" borderId="16" xfId="0" applyFont="1" applyBorder="1" applyAlignment="1">
      <alignment horizontal="left" vertical="center" wrapText="1"/>
    </xf>
    <xf numFmtId="0" fontId="16" fillId="0" borderId="18" xfId="0" applyFont="1" applyBorder="1" applyAlignment="1">
      <alignment horizontal="left" vertical="center" wrapText="1"/>
    </xf>
    <xf numFmtId="0" fontId="9" fillId="0" borderId="16" xfId="0" applyFont="1" applyBorder="1" applyAlignment="1">
      <alignment horizontal="left"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3" xfId="0" applyFont="1" applyFill="1" applyBorder="1" applyAlignment="1">
      <alignment horizontal="center" vertical="center" wrapText="1"/>
    </xf>
    <xf numFmtId="0" fontId="0" fillId="0" borderId="15" xfId="0" applyFill="1" applyBorder="1" applyAlignment="1">
      <alignment horizontal="center" vertical="center" wrapText="1"/>
    </xf>
    <xf numFmtId="0" fontId="0" fillId="0" borderId="17" xfId="0"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0" fillId="0" borderId="15" xfId="0" applyBorder="1" applyAlignment="1">
      <alignment horizontal="center" vertical="center" wrapText="1"/>
    </xf>
    <xf numFmtId="0" fontId="0" fillId="0" borderId="17" xfId="0" applyBorder="1" applyAlignment="1">
      <alignment horizontal="center" vertical="center" wrapText="1"/>
    </xf>
    <xf numFmtId="0" fontId="6" fillId="0" borderId="29" xfId="0" applyFont="1" applyBorder="1" applyAlignment="1">
      <alignment horizontal="center" vertical="center" wrapText="1"/>
    </xf>
    <xf numFmtId="0" fontId="6" fillId="0" borderId="17" xfId="0" applyFont="1" applyBorder="1" applyAlignment="1">
      <alignment horizontal="center" vertical="center" wrapText="1"/>
    </xf>
    <xf numFmtId="0" fontId="2" fillId="0" borderId="1" xfId="0" applyFont="1" applyBorder="1" applyAlignment="1">
      <alignment wrapText="1"/>
    </xf>
    <xf numFmtId="0" fontId="0" fillId="0" borderId="1" xfId="0" applyBorder="1" applyAlignment="1">
      <alignment wrapText="1"/>
    </xf>
    <xf numFmtId="0" fontId="5" fillId="0" borderId="6" xfId="0" applyFont="1" applyFill="1" applyBorder="1" applyAlignment="1">
      <alignment vertical="center" wrapText="1"/>
    </xf>
  </cellXfs>
  <cellStyles count="1">
    <cellStyle name="Normal" xfId="0" builtinId="0"/>
  </cellStyles>
  <dxfs count="61">
    <dxf>
      <fill>
        <patternFill>
          <bgColor theme="0" tint="-0.14996795556505021"/>
        </patternFill>
      </fill>
    </dxf>
    <dxf>
      <fill>
        <patternFill>
          <bgColor rgb="FFFFFF99"/>
        </patternFill>
      </fill>
    </dxf>
    <dxf>
      <fill>
        <patternFill>
          <bgColor theme="0" tint="-0.14996795556505021"/>
        </patternFill>
      </fill>
    </dxf>
    <dxf>
      <fill>
        <patternFill>
          <bgColor rgb="FFFFFF99"/>
        </patternFill>
      </fill>
    </dxf>
    <dxf>
      <fill>
        <patternFill>
          <bgColor theme="0" tint="-0.14996795556505021"/>
        </patternFill>
      </fill>
    </dxf>
    <dxf>
      <fill>
        <patternFill>
          <bgColor rgb="FFFFFF99"/>
        </patternFill>
      </fill>
    </dxf>
    <dxf>
      <fill>
        <patternFill>
          <bgColor theme="0" tint="-0.14996795556505021"/>
        </patternFill>
      </fill>
    </dxf>
    <dxf>
      <fill>
        <patternFill>
          <bgColor rgb="FFFFFF99"/>
        </patternFill>
      </fill>
    </dxf>
    <dxf>
      <fill>
        <patternFill>
          <bgColor theme="0" tint="-0.14996795556505021"/>
        </patternFill>
      </fill>
    </dxf>
    <dxf>
      <fill>
        <patternFill>
          <bgColor rgb="FFFFFF99"/>
        </patternFill>
      </fill>
    </dxf>
    <dxf>
      <fill>
        <patternFill>
          <bgColor rgb="FFFFFF99"/>
        </patternFill>
      </fill>
    </dxf>
    <dxf>
      <fill>
        <patternFill>
          <bgColor theme="0" tint="-0.14996795556505021"/>
        </patternFill>
      </fill>
    </dxf>
    <dxf>
      <fill>
        <patternFill>
          <bgColor theme="0" tint="-0.14996795556505021"/>
        </patternFill>
      </fill>
    </dxf>
    <dxf>
      <fill>
        <patternFill>
          <bgColor rgb="FFFFFF99"/>
        </patternFill>
      </fill>
    </dxf>
    <dxf>
      <fill>
        <patternFill>
          <bgColor theme="0" tint="-0.14996795556505021"/>
        </patternFill>
      </fill>
    </dxf>
    <dxf>
      <fill>
        <patternFill>
          <bgColor rgb="FFFFFF99"/>
        </patternFill>
      </fill>
    </dxf>
    <dxf>
      <fill>
        <patternFill>
          <bgColor theme="0" tint="-0.14996795556505021"/>
        </patternFill>
      </fill>
    </dxf>
    <dxf>
      <fill>
        <patternFill>
          <bgColor rgb="FFFFFF99"/>
        </patternFill>
      </fill>
    </dxf>
    <dxf>
      <fill>
        <patternFill>
          <bgColor theme="0" tint="-0.14996795556505021"/>
        </patternFill>
      </fill>
    </dxf>
    <dxf>
      <fill>
        <patternFill>
          <bgColor rgb="FFFFFF99"/>
        </patternFill>
      </fill>
    </dxf>
    <dxf>
      <fill>
        <patternFill>
          <bgColor theme="0" tint="-0.14996795556505021"/>
        </patternFill>
      </fill>
    </dxf>
    <dxf>
      <fill>
        <patternFill>
          <bgColor rgb="FFFFFF99"/>
        </patternFill>
      </fill>
    </dxf>
    <dxf>
      <fill>
        <patternFill>
          <bgColor rgb="FFFFFF99"/>
        </patternFill>
      </fill>
    </dxf>
    <dxf>
      <fill>
        <patternFill>
          <bgColor theme="0" tint="-0.14996795556505021"/>
        </patternFill>
      </fill>
    </dxf>
    <dxf>
      <fill>
        <patternFill>
          <bgColor theme="0" tint="-0.14996795556505021"/>
        </patternFill>
      </fill>
    </dxf>
    <dxf>
      <fill>
        <patternFill>
          <bgColor rgb="FFFFFF99"/>
        </patternFill>
      </fill>
    </dxf>
    <dxf>
      <fill>
        <patternFill>
          <bgColor theme="0" tint="-0.14996795556505021"/>
        </patternFill>
      </fill>
    </dxf>
    <dxf>
      <fill>
        <patternFill>
          <bgColor rgb="FFFFFF99"/>
        </patternFill>
      </fill>
    </dxf>
    <dxf>
      <fill>
        <patternFill>
          <bgColor theme="0" tint="-0.14996795556505021"/>
        </patternFill>
      </fill>
    </dxf>
    <dxf>
      <fill>
        <patternFill>
          <bgColor rgb="FFFFFF99"/>
        </patternFill>
      </fill>
    </dxf>
    <dxf>
      <fill>
        <patternFill>
          <bgColor theme="0" tint="-0.14996795556505021"/>
        </patternFill>
      </fill>
    </dxf>
    <dxf>
      <fill>
        <patternFill>
          <bgColor rgb="FFFFFF99"/>
        </patternFill>
      </fill>
    </dxf>
    <dxf>
      <fill>
        <patternFill>
          <bgColor theme="0" tint="-0.14996795556505021"/>
        </patternFill>
      </fill>
    </dxf>
    <dxf>
      <fill>
        <patternFill>
          <bgColor rgb="FFFFFF99"/>
        </patternFill>
      </fill>
    </dxf>
    <dxf>
      <fill>
        <patternFill>
          <bgColor rgb="FFFFFF99"/>
        </patternFill>
      </fill>
    </dxf>
    <dxf>
      <fill>
        <patternFill>
          <bgColor theme="0" tint="-0.14996795556505021"/>
        </patternFill>
      </fill>
    </dxf>
    <dxf>
      <fill>
        <patternFill>
          <bgColor theme="0" tint="-0.14996795556505021"/>
        </patternFill>
      </fill>
    </dxf>
    <dxf>
      <fill>
        <patternFill>
          <bgColor rgb="FFFFFF99"/>
        </patternFill>
      </fill>
    </dxf>
    <dxf>
      <fill>
        <patternFill>
          <bgColor theme="0" tint="-0.14996795556505021"/>
        </patternFill>
      </fill>
    </dxf>
    <dxf>
      <fill>
        <patternFill>
          <bgColor rgb="FFFFFF99"/>
        </patternFill>
      </fill>
    </dxf>
    <dxf>
      <fill>
        <patternFill>
          <bgColor theme="0" tint="-0.14996795556505021"/>
        </patternFill>
      </fill>
    </dxf>
    <dxf>
      <fill>
        <patternFill>
          <bgColor rgb="FFFFFF99"/>
        </patternFill>
      </fill>
    </dxf>
    <dxf>
      <fill>
        <patternFill>
          <bgColor theme="0" tint="-0.14996795556505021"/>
        </patternFill>
      </fill>
    </dxf>
    <dxf>
      <fill>
        <patternFill>
          <bgColor rgb="FFFFFF99"/>
        </patternFill>
      </fill>
    </dxf>
    <dxf>
      <fill>
        <patternFill>
          <bgColor theme="0" tint="-0.14996795556505021"/>
        </patternFill>
      </fill>
    </dxf>
    <dxf>
      <fill>
        <patternFill>
          <bgColor rgb="FFFFFF99"/>
        </patternFill>
      </fill>
    </dxf>
    <dxf>
      <fill>
        <patternFill>
          <bgColor rgb="FFFFFF99"/>
        </patternFill>
      </fill>
    </dxf>
    <dxf>
      <fill>
        <patternFill>
          <bgColor theme="0" tint="-0.14996795556505021"/>
        </patternFill>
      </fill>
    </dxf>
    <dxf>
      <fill>
        <patternFill>
          <bgColor theme="0" tint="-0.14996795556505021"/>
        </patternFill>
      </fill>
    </dxf>
    <dxf>
      <fill>
        <patternFill>
          <bgColor rgb="FFFFFF99"/>
        </patternFill>
      </fill>
    </dxf>
    <dxf>
      <fill>
        <patternFill>
          <bgColor theme="0" tint="-0.14996795556505021"/>
        </patternFill>
      </fill>
    </dxf>
    <dxf>
      <fill>
        <patternFill>
          <bgColor rgb="FFFFFF99"/>
        </patternFill>
      </fill>
    </dxf>
    <dxf>
      <fill>
        <patternFill>
          <bgColor theme="0" tint="-0.14996795556505021"/>
        </patternFill>
      </fill>
    </dxf>
    <dxf>
      <fill>
        <patternFill>
          <bgColor rgb="FFFFFF99"/>
        </patternFill>
      </fill>
    </dxf>
    <dxf>
      <fill>
        <patternFill>
          <bgColor rgb="FFFFFF99"/>
        </patternFill>
      </fill>
    </dxf>
    <dxf>
      <fill>
        <patternFill>
          <bgColor theme="0" tint="-0.14996795556505021"/>
        </patternFill>
      </fill>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s>
  <tableStyles count="0" defaultTableStyle="TableStyleMedium2" defaultPivotStyle="PivotStyleLight16"/>
  <colors>
    <mruColors>
      <color rgb="FFCCFF99"/>
      <color rgb="FFFFFF99"/>
      <color rgb="FF339933"/>
      <color rgb="FFCCECFF"/>
      <color rgb="FFCCFFFF"/>
      <color rgb="FFCC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9.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8.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chartsheet" Target="chartsheets/sheet3.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Commercial QDF Scoring by</a:t>
            </a:r>
            <a:r>
              <a:rPr lang="en-US" sz="1800" baseline="0"/>
              <a:t> Subslab Concentration  (semilog plot)</a:t>
            </a:r>
            <a:endParaRPr lang="en-US" sz="1800"/>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"Lowest Concentration of Scoring Range"</c:v>
          </c:tx>
          <c:spPr>
            <a:ln w="19050" cap="rnd">
              <a:noFill/>
              <a:round/>
            </a:ln>
            <a:effectLst/>
          </c:spPr>
          <c:marker>
            <c:symbol val="circle"/>
            <c:size val="10"/>
            <c:spPr>
              <a:solidFill>
                <a:schemeClr val="accent1"/>
              </a:solidFill>
              <a:ln w="9525">
                <a:solidFill>
                  <a:schemeClr val="accent1"/>
                </a:solidFill>
              </a:ln>
              <a:effectLst/>
            </c:spPr>
          </c:marker>
          <c:xVal>
            <c:numRef>
              <c:f>'visual depiction of SS score'!$D$5:$D$9</c:f>
              <c:numCache>
                <c:formatCode>General</c:formatCode>
                <c:ptCount val="5"/>
                <c:pt idx="0">
                  <c:v>33</c:v>
                </c:pt>
                <c:pt idx="1">
                  <c:v>300</c:v>
                </c:pt>
                <c:pt idx="2">
                  <c:v>2000</c:v>
                </c:pt>
                <c:pt idx="3">
                  <c:v>10000</c:v>
                </c:pt>
                <c:pt idx="4">
                  <c:v>100000</c:v>
                </c:pt>
              </c:numCache>
            </c:numRef>
          </c:xVal>
          <c:yVal>
            <c:numRef>
              <c:f>'visual depiction of SS score'!$F$5:$F$9</c:f>
              <c:numCache>
                <c:formatCode>General</c:formatCode>
                <c:ptCount val="5"/>
                <c:pt idx="0">
                  <c:v>0</c:v>
                </c:pt>
                <c:pt idx="1">
                  <c:v>2</c:v>
                </c:pt>
                <c:pt idx="2">
                  <c:v>4</c:v>
                </c:pt>
                <c:pt idx="3">
                  <c:v>6</c:v>
                </c:pt>
                <c:pt idx="4">
                  <c:v>8</c:v>
                </c:pt>
              </c:numCache>
            </c:numRef>
          </c:yVal>
          <c:smooth val="0"/>
          <c:extLst>
            <c:ext xmlns:c16="http://schemas.microsoft.com/office/drawing/2014/chart" uri="{C3380CC4-5D6E-409C-BE32-E72D297353CC}">
              <c16:uniqueId val="{00000000-8300-426E-9F8E-7C29E3768515}"/>
            </c:ext>
          </c:extLst>
        </c:ser>
        <c:ser>
          <c:idx val="1"/>
          <c:order val="1"/>
          <c:tx>
            <c:v>"Highest Concentration of Scoring Range"</c:v>
          </c:tx>
          <c:spPr>
            <a:ln w="25400" cap="rnd">
              <a:noFill/>
              <a:round/>
            </a:ln>
            <a:effectLst/>
          </c:spPr>
          <c:marker>
            <c:symbol val="circle"/>
            <c:size val="10"/>
            <c:spPr>
              <a:solidFill>
                <a:schemeClr val="accent2"/>
              </a:solidFill>
              <a:ln w="9525">
                <a:solidFill>
                  <a:schemeClr val="accent2"/>
                </a:solidFill>
              </a:ln>
              <a:effectLst/>
            </c:spPr>
          </c:marker>
          <c:xVal>
            <c:numRef>
              <c:f>'visual depiction of SS score'!$E$5:$E$9</c:f>
              <c:numCache>
                <c:formatCode>General</c:formatCode>
                <c:ptCount val="5"/>
                <c:pt idx="0">
                  <c:v>300</c:v>
                </c:pt>
                <c:pt idx="1">
                  <c:v>2000</c:v>
                </c:pt>
                <c:pt idx="2">
                  <c:v>10000</c:v>
                </c:pt>
                <c:pt idx="3">
                  <c:v>100000</c:v>
                </c:pt>
              </c:numCache>
            </c:numRef>
          </c:xVal>
          <c:yVal>
            <c:numRef>
              <c:f>'visual depiction of SS score'!$F$5:$F$9</c:f>
              <c:numCache>
                <c:formatCode>General</c:formatCode>
                <c:ptCount val="5"/>
                <c:pt idx="0">
                  <c:v>0</c:v>
                </c:pt>
                <c:pt idx="1">
                  <c:v>2</c:v>
                </c:pt>
                <c:pt idx="2">
                  <c:v>4</c:v>
                </c:pt>
                <c:pt idx="3">
                  <c:v>6</c:v>
                </c:pt>
                <c:pt idx="4">
                  <c:v>8</c:v>
                </c:pt>
              </c:numCache>
            </c:numRef>
          </c:yVal>
          <c:smooth val="0"/>
          <c:extLst>
            <c:ext xmlns:c16="http://schemas.microsoft.com/office/drawing/2014/chart" uri="{C3380CC4-5D6E-409C-BE32-E72D297353CC}">
              <c16:uniqueId val="{00000001-8300-426E-9F8E-7C29E3768515}"/>
            </c:ext>
          </c:extLst>
        </c:ser>
        <c:dLbls>
          <c:showLegendKey val="0"/>
          <c:showVal val="0"/>
          <c:showCatName val="0"/>
          <c:showSerName val="0"/>
          <c:showPercent val="0"/>
          <c:showBubbleSize val="0"/>
        </c:dLbls>
        <c:axId val="982730912"/>
        <c:axId val="982731568"/>
      </c:scatterChart>
      <c:valAx>
        <c:axId val="982730912"/>
        <c:scaling>
          <c:logBase val="10"/>
          <c:orientation val="minMax"/>
          <c:max val="10000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40" b="0" i="0" u="none" strike="noStrike" kern="1200" baseline="0">
                    <a:solidFill>
                      <a:schemeClr val="tx1">
                        <a:lumMod val="65000"/>
                        <a:lumOff val="35000"/>
                      </a:schemeClr>
                    </a:solidFill>
                    <a:latin typeface="+mn-lt"/>
                    <a:ea typeface="+mn-ea"/>
                    <a:cs typeface="+mn-cs"/>
                  </a:defRPr>
                </a:pPr>
                <a:r>
                  <a:rPr lang="en-US" sz="1440" baseline="0"/>
                  <a:t>Subslab Concentration (as Multiple of Indoor VISL)</a:t>
                </a:r>
              </a:p>
            </c:rich>
          </c:tx>
          <c:overlay val="0"/>
          <c:spPr>
            <a:noFill/>
            <a:ln>
              <a:noFill/>
            </a:ln>
            <a:effectLst/>
          </c:spPr>
          <c:txPr>
            <a:bodyPr rot="0" spcFirstLastPara="1" vertOverflow="ellipsis" vert="horz" wrap="square" anchor="ctr" anchorCtr="1"/>
            <a:lstStyle/>
            <a:p>
              <a:pPr>
                <a:defRPr sz="144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982731568"/>
        <c:crosses val="autoZero"/>
        <c:crossBetween val="midCat"/>
      </c:valAx>
      <c:valAx>
        <c:axId val="9827315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VI</a:t>
                </a:r>
                <a:r>
                  <a:rPr lang="en-US" sz="1600" baseline="0"/>
                  <a:t> Prioritization Points</a:t>
                </a:r>
                <a:endParaRPr lang="en-US" sz="1600"/>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982730912"/>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Commercial QDF Scoring by</a:t>
            </a:r>
            <a:r>
              <a:rPr lang="en-US" sz="1800" baseline="0"/>
              <a:t> Subslab Concentration</a:t>
            </a:r>
            <a:endParaRPr lang="en-US" sz="1800"/>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"Lowest Concentration of Scoring Range"</c:v>
          </c:tx>
          <c:spPr>
            <a:ln w="25400" cap="rnd">
              <a:noFill/>
              <a:round/>
            </a:ln>
            <a:effectLst/>
          </c:spPr>
          <c:marker>
            <c:symbol val="circle"/>
            <c:size val="10"/>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0"/>
            <c:trendlineLbl>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'visual depiction of SS score'!$D$15:$D$19</c:f>
              <c:numCache>
                <c:formatCode>General</c:formatCode>
                <c:ptCount val="5"/>
                <c:pt idx="0">
                  <c:v>1.5185139398778875</c:v>
                </c:pt>
                <c:pt idx="1">
                  <c:v>2.4771212547196626</c:v>
                </c:pt>
                <c:pt idx="2">
                  <c:v>3.3010299956639813</c:v>
                </c:pt>
                <c:pt idx="3">
                  <c:v>4</c:v>
                </c:pt>
                <c:pt idx="4">
                  <c:v>5</c:v>
                </c:pt>
              </c:numCache>
            </c:numRef>
          </c:xVal>
          <c:yVal>
            <c:numRef>
              <c:f>'visual depiction of SS score'!$F$15:$F$19</c:f>
              <c:numCache>
                <c:formatCode>General</c:formatCode>
                <c:ptCount val="5"/>
                <c:pt idx="0">
                  <c:v>0</c:v>
                </c:pt>
                <c:pt idx="1">
                  <c:v>2</c:v>
                </c:pt>
                <c:pt idx="2">
                  <c:v>4</c:v>
                </c:pt>
                <c:pt idx="3">
                  <c:v>6</c:v>
                </c:pt>
                <c:pt idx="4">
                  <c:v>8</c:v>
                </c:pt>
              </c:numCache>
            </c:numRef>
          </c:yVal>
          <c:smooth val="0"/>
          <c:extLst>
            <c:ext xmlns:c16="http://schemas.microsoft.com/office/drawing/2014/chart" uri="{C3380CC4-5D6E-409C-BE32-E72D297353CC}">
              <c16:uniqueId val="{00000000-8AD9-4FC8-AFAA-56A4DAFD0787}"/>
            </c:ext>
          </c:extLst>
        </c:ser>
        <c:ser>
          <c:idx val="1"/>
          <c:order val="1"/>
          <c:tx>
            <c:v>"Highest Concentration of Scoring Range"</c:v>
          </c:tx>
          <c:spPr>
            <a:ln w="25400" cap="rnd">
              <a:noFill/>
              <a:round/>
            </a:ln>
            <a:effectLst/>
          </c:spPr>
          <c:marker>
            <c:symbol val="circle"/>
            <c:size val="10"/>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1"/>
            <c:dispEq val="0"/>
            <c:trendlineLbl>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'visual depiction of SS score'!$E$15:$E$19</c:f>
              <c:numCache>
                <c:formatCode>General</c:formatCode>
                <c:ptCount val="5"/>
                <c:pt idx="0">
                  <c:v>2.4771212547196626</c:v>
                </c:pt>
                <c:pt idx="1">
                  <c:v>3.3010299956639813</c:v>
                </c:pt>
                <c:pt idx="2">
                  <c:v>4</c:v>
                </c:pt>
                <c:pt idx="3">
                  <c:v>5</c:v>
                </c:pt>
              </c:numCache>
            </c:numRef>
          </c:xVal>
          <c:yVal>
            <c:numRef>
              <c:f>'visual depiction of SS score'!$F$15:$F$19</c:f>
              <c:numCache>
                <c:formatCode>General</c:formatCode>
                <c:ptCount val="5"/>
                <c:pt idx="0">
                  <c:v>0</c:v>
                </c:pt>
                <c:pt idx="1">
                  <c:v>2</c:v>
                </c:pt>
                <c:pt idx="2">
                  <c:v>4</c:v>
                </c:pt>
                <c:pt idx="3">
                  <c:v>6</c:v>
                </c:pt>
                <c:pt idx="4">
                  <c:v>8</c:v>
                </c:pt>
              </c:numCache>
            </c:numRef>
          </c:yVal>
          <c:smooth val="0"/>
          <c:extLst>
            <c:ext xmlns:c16="http://schemas.microsoft.com/office/drawing/2014/chart" uri="{C3380CC4-5D6E-409C-BE32-E72D297353CC}">
              <c16:uniqueId val="{00000001-8AD9-4FC8-AFAA-56A4DAFD0787}"/>
            </c:ext>
          </c:extLst>
        </c:ser>
        <c:dLbls>
          <c:showLegendKey val="0"/>
          <c:showVal val="0"/>
          <c:showCatName val="0"/>
          <c:showSerName val="0"/>
          <c:showPercent val="0"/>
          <c:showBubbleSize val="0"/>
        </c:dLbls>
        <c:axId val="982730912"/>
        <c:axId val="982731568"/>
      </c:scatterChart>
      <c:valAx>
        <c:axId val="9827309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40" b="0" i="0" u="none" strike="noStrike" kern="1200" baseline="0">
                    <a:solidFill>
                      <a:schemeClr val="tx1">
                        <a:lumMod val="65000"/>
                        <a:lumOff val="35000"/>
                      </a:schemeClr>
                    </a:solidFill>
                    <a:latin typeface="+mn-lt"/>
                    <a:ea typeface="+mn-ea"/>
                    <a:cs typeface="+mn-cs"/>
                  </a:defRPr>
                </a:pPr>
                <a:r>
                  <a:rPr lang="en-US" sz="1440" baseline="0"/>
                  <a:t>log of Subslab Concentration (as Multiple of Indoor VISL)</a:t>
                </a:r>
              </a:p>
            </c:rich>
          </c:tx>
          <c:overlay val="0"/>
          <c:spPr>
            <a:noFill/>
            <a:ln>
              <a:noFill/>
            </a:ln>
            <a:effectLst/>
          </c:spPr>
          <c:txPr>
            <a:bodyPr rot="0" spcFirstLastPara="1" vertOverflow="ellipsis" vert="horz" wrap="square" anchor="ctr" anchorCtr="1"/>
            <a:lstStyle/>
            <a:p>
              <a:pPr>
                <a:defRPr sz="144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982731568"/>
        <c:crosses val="autoZero"/>
        <c:crossBetween val="midCat"/>
      </c:valAx>
      <c:valAx>
        <c:axId val="9827315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VI</a:t>
                </a:r>
                <a:r>
                  <a:rPr lang="en-US" sz="1600" baseline="0"/>
                  <a:t> Prioritization Points</a:t>
                </a:r>
                <a:endParaRPr lang="en-US" sz="1600"/>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982730912"/>
        <c:crosses val="autoZero"/>
        <c:crossBetween val="midCat"/>
      </c:valAx>
      <c:spPr>
        <a:noFill/>
        <a:ln w="25400">
          <a:noFill/>
        </a:ln>
        <a:effectLst/>
      </c:spPr>
    </c:plotArea>
    <c:legend>
      <c:legendPos val="r"/>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Commercial QDF Scoring by</a:t>
            </a:r>
            <a:r>
              <a:rPr lang="en-US" sz="1800" baseline="0"/>
              <a:t> Subslab Concentration on Linear Scale</a:t>
            </a:r>
            <a:endParaRPr lang="en-US" sz="1800"/>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"Lowest Concentration of Scoring Range"</c:v>
          </c:tx>
          <c:spPr>
            <a:ln w="19050" cap="rnd">
              <a:noFill/>
              <a:round/>
            </a:ln>
            <a:effectLst/>
          </c:spPr>
          <c:marker>
            <c:symbol val="circle"/>
            <c:size val="10"/>
            <c:spPr>
              <a:solidFill>
                <a:schemeClr val="accent1"/>
              </a:solidFill>
              <a:ln w="9525">
                <a:solidFill>
                  <a:schemeClr val="accent1"/>
                </a:solidFill>
              </a:ln>
              <a:effectLst/>
            </c:spPr>
          </c:marker>
          <c:xVal>
            <c:numRef>
              <c:f>'visual depiction of SS score'!$D$5:$D$9</c:f>
              <c:numCache>
                <c:formatCode>General</c:formatCode>
                <c:ptCount val="5"/>
                <c:pt idx="0">
                  <c:v>33</c:v>
                </c:pt>
                <c:pt idx="1">
                  <c:v>300</c:v>
                </c:pt>
                <c:pt idx="2">
                  <c:v>2000</c:v>
                </c:pt>
                <c:pt idx="3">
                  <c:v>10000</c:v>
                </c:pt>
                <c:pt idx="4">
                  <c:v>100000</c:v>
                </c:pt>
              </c:numCache>
            </c:numRef>
          </c:xVal>
          <c:yVal>
            <c:numRef>
              <c:f>'visual depiction of SS score'!$F$5:$F$9</c:f>
              <c:numCache>
                <c:formatCode>General</c:formatCode>
                <c:ptCount val="5"/>
                <c:pt idx="0">
                  <c:v>0</c:v>
                </c:pt>
                <c:pt idx="1">
                  <c:v>2</c:v>
                </c:pt>
                <c:pt idx="2">
                  <c:v>4</c:v>
                </c:pt>
                <c:pt idx="3">
                  <c:v>6</c:v>
                </c:pt>
                <c:pt idx="4">
                  <c:v>8</c:v>
                </c:pt>
              </c:numCache>
            </c:numRef>
          </c:yVal>
          <c:smooth val="0"/>
          <c:extLst>
            <c:ext xmlns:c16="http://schemas.microsoft.com/office/drawing/2014/chart" uri="{C3380CC4-5D6E-409C-BE32-E72D297353CC}">
              <c16:uniqueId val="{00000000-61F4-494F-AE14-3A86A21808AD}"/>
            </c:ext>
          </c:extLst>
        </c:ser>
        <c:ser>
          <c:idx val="1"/>
          <c:order val="1"/>
          <c:tx>
            <c:v>"Highest Concentration of Scoring Range"</c:v>
          </c:tx>
          <c:spPr>
            <a:ln w="25400" cap="rnd">
              <a:noFill/>
              <a:round/>
            </a:ln>
            <a:effectLst/>
          </c:spPr>
          <c:marker>
            <c:symbol val="circle"/>
            <c:size val="8"/>
            <c:spPr>
              <a:solidFill>
                <a:schemeClr val="accent2"/>
              </a:solidFill>
              <a:ln w="9525">
                <a:solidFill>
                  <a:schemeClr val="accent2"/>
                </a:solidFill>
              </a:ln>
              <a:effectLst/>
            </c:spPr>
          </c:marker>
          <c:xVal>
            <c:numRef>
              <c:f>'visual depiction of SS score'!$E$5:$E$9</c:f>
              <c:numCache>
                <c:formatCode>General</c:formatCode>
                <c:ptCount val="5"/>
                <c:pt idx="0">
                  <c:v>300</c:v>
                </c:pt>
                <c:pt idx="1">
                  <c:v>2000</c:v>
                </c:pt>
                <c:pt idx="2">
                  <c:v>10000</c:v>
                </c:pt>
                <c:pt idx="3">
                  <c:v>100000</c:v>
                </c:pt>
              </c:numCache>
            </c:numRef>
          </c:xVal>
          <c:yVal>
            <c:numRef>
              <c:f>'visual depiction of SS score'!$F$5:$F$9</c:f>
              <c:numCache>
                <c:formatCode>General</c:formatCode>
                <c:ptCount val="5"/>
                <c:pt idx="0">
                  <c:v>0</c:v>
                </c:pt>
                <c:pt idx="1">
                  <c:v>2</c:v>
                </c:pt>
                <c:pt idx="2">
                  <c:v>4</c:v>
                </c:pt>
                <c:pt idx="3">
                  <c:v>6</c:v>
                </c:pt>
                <c:pt idx="4">
                  <c:v>8</c:v>
                </c:pt>
              </c:numCache>
            </c:numRef>
          </c:yVal>
          <c:smooth val="0"/>
          <c:extLst>
            <c:ext xmlns:c16="http://schemas.microsoft.com/office/drawing/2014/chart" uri="{C3380CC4-5D6E-409C-BE32-E72D297353CC}">
              <c16:uniqueId val="{00000001-61F4-494F-AE14-3A86A21808AD}"/>
            </c:ext>
          </c:extLst>
        </c:ser>
        <c:dLbls>
          <c:showLegendKey val="0"/>
          <c:showVal val="0"/>
          <c:showCatName val="0"/>
          <c:showSerName val="0"/>
          <c:showPercent val="0"/>
          <c:showBubbleSize val="0"/>
        </c:dLbls>
        <c:axId val="982730912"/>
        <c:axId val="982731568"/>
      </c:scatterChart>
      <c:valAx>
        <c:axId val="9827309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40" b="0" i="0" u="none" strike="noStrike" kern="1200" baseline="0">
                    <a:solidFill>
                      <a:schemeClr val="tx1">
                        <a:lumMod val="65000"/>
                        <a:lumOff val="35000"/>
                      </a:schemeClr>
                    </a:solidFill>
                    <a:latin typeface="+mn-lt"/>
                    <a:ea typeface="+mn-ea"/>
                    <a:cs typeface="+mn-cs"/>
                  </a:defRPr>
                </a:pPr>
                <a:r>
                  <a:rPr lang="en-US" sz="1440" baseline="0"/>
                  <a:t>Subslab Concentration (as Multiple of Indoor VISL)</a:t>
                </a:r>
              </a:p>
            </c:rich>
          </c:tx>
          <c:overlay val="0"/>
          <c:spPr>
            <a:noFill/>
            <a:ln>
              <a:noFill/>
            </a:ln>
            <a:effectLst/>
          </c:spPr>
          <c:txPr>
            <a:bodyPr rot="0" spcFirstLastPara="1" vertOverflow="ellipsis" vert="horz" wrap="square" anchor="ctr" anchorCtr="1"/>
            <a:lstStyle/>
            <a:p>
              <a:pPr>
                <a:defRPr sz="144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982731568"/>
        <c:crosses val="autoZero"/>
        <c:crossBetween val="midCat"/>
      </c:valAx>
      <c:valAx>
        <c:axId val="9827315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VI</a:t>
                </a:r>
                <a:r>
                  <a:rPr lang="en-US" sz="1600" baseline="0"/>
                  <a:t> Prioritization Points</a:t>
                </a:r>
                <a:endParaRPr lang="en-US" sz="1600"/>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982730912"/>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sheetViews>
    <sheetView zoomScale="59"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sheetViews>
    <sheetView zoomScale="59"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sheetViews>
    <sheetView zoomScale="59" workbookViewId="0" zoomToFit="1"/>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85725</xdr:colOff>
      <xdr:row>15</xdr:row>
      <xdr:rowOff>57150</xdr:rowOff>
    </xdr:from>
    <xdr:to>
      <xdr:col>5</xdr:col>
      <xdr:colOff>190500</xdr:colOff>
      <xdr:row>30</xdr:row>
      <xdr:rowOff>76199</xdr:rowOff>
    </xdr:to>
    <xdr:grpSp>
      <xdr:nvGrpSpPr>
        <xdr:cNvPr id="8" name="Group 7">
          <a:extLst>
            <a:ext uri="{FF2B5EF4-FFF2-40B4-BE49-F238E27FC236}">
              <a16:creationId xmlns:a16="http://schemas.microsoft.com/office/drawing/2014/main" id="{8896143B-BB5D-4755-97B0-DBB60CBCE021}"/>
            </a:ext>
          </a:extLst>
        </xdr:cNvPr>
        <xdr:cNvGrpSpPr/>
      </xdr:nvGrpSpPr>
      <xdr:grpSpPr>
        <a:xfrm>
          <a:off x="85725" y="2771775"/>
          <a:ext cx="3895725" cy="2876549"/>
          <a:chOff x="142875" y="1009650"/>
          <a:chExt cx="3886200" cy="2876549"/>
        </a:xfrm>
      </xdr:grpSpPr>
      <xdr:sp macro="" textlink="">
        <xdr:nvSpPr>
          <xdr:cNvPr id="6" name="Rectangle 5">
            <a:extLst>
              <a:ext uri="{FF2B5EF4-FFF2-40B4-BE49-F238E27FC236}">
                <a16:creationId xmlns:a16="http://schemas.microsoft.com/office/drawing/2014/main" id="{916BAFFB-1FF7-4CD3-888B-B6B5F2142B44}"/>
              </a:ext>
            </a:extLst>
          </xdr:cNvPr>
          <xdr:cNvSpPr/>
        </xdr:nvSpPr>
        <xdr:spPr>
          <a:xfrm>
            <a:off x="142875" y="1009650"/>
            <a:ext cx="3867150" cy="287654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 name="Rectangle 1">
            <a:extLst>
              <a:ext uri="{FF2B5EF4-FFF2-40B4-BE49-F238E27FC236}">
                <a16:creationId xmlns:a16="http://schemas.microsoft.com/office/drawing/2014/main" id="{45FBB2E9-281F-4014-A37E-1C37878C73CB}"/>
              </a:ext>
            </a:extLst>
          </xdr:cNvPr>
          <xdr:cNvSpPr/>
        </xdr:nvSpPr>
        <xdr:spPr>
          <a:xfrm>
            <a:off x="161378" y="1314449"/>
            <a:ext cx="582831" cy="2466976"/>
          </a:xfrm>
          <a:prstGeom prst="rect">
            <a:avLst/>
          </a:prstGeom>
          <a:gradFill flip="none" rotWithShape="1">
            <a:gsLst>
              <a:gs pos="0">
                <a:srgbClr val="339933"/>
              </a:gs>
              <a:gs pos="100000">
                <a:srgbClr val="CCFF99"/>
              </a:gs>
            </a:gsLst>
            <a:lin ang="16200000" scaled="1"/>
            <a:tileRect/>
          </a:gradFill>
          <a:ln w="6350">
            <a:solidFill>
              <a:sysClr val="windowText" lastClr="00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200" b="1">
                <a:solidFill>
                  <a:sysClr val="windowText" lastClr="000000"/>
                </a:solidFill>
              </a:rPr>
              <a:t>0</a:t>
            </a:r>
          </a:p>
          <a:p>
            <a:pPr algn="ctr"/>
            <a:endParaRPr lang="en-US" sz="1200" b="1">
              <a:solidFill>
                <a:sysClr val="windowText" lastClr="000000"/>
              </a:solidFill>
            </a:endParaRPr>
          </a:p>
          <a:p>
            <a:pPr algn="ctr"/>
            <a:endParaRPr lang="en-US" sz="1200" b="1">
              <a:solidFill>
                <a:sysClr val="windowText" lastClr="000000"/>
              </a:solidFill>
            </a:endParaRPr>
          </a:p>
          <a:p>
            <a:pPr algn="ctr"/>
            <a:endParaRPr lang="en-US" sz="1200" b="1">
              <a:solidFill>
                <a:sysClr val="windowText" lastClr="000000"/>
              </a:solidFill>
            </a:endParaRPr>
          </a:p>
          <a:p>
            <a:pPr algn="ctr"/>
            <a:endParaRPr lang="en-US" sz="1200" b="1">
              <a:solidFill>
                <a:sysClr val="windowText" lastClr="000000"/>
              </a:solidFill>
            </a:endParaRPr>
          </a:p>
          <a:p>
            <a:pPr algn="ctr"/>
            <a:endParaRPr lang="en-US" sz="1200" b="1">
              <a:solidFill>
                <a:sysClr val="windowText" lastClr="000000"/>
              </a:solidFill>
            </a:endParaRPr>
          </a:p>
          <a:p>
            <a:pPr algn="ctr"/>
            <a:endParaRPr lang="en-US" sz="1200" b="1">
              <a:solidFill>
                <a:sysClr val="windowText" lastClr="000000"/>
              </a:solidFill>
            </a:endParaRPr>
          </a:p>
          <a:p>
            <a:pPr algn="ctr"/>
            <a:endParaRPr lang="en-US" sz="1200" b="1">
              <a:solidFill>
                <a:sysClr val="windowText" lastClr="000000"/>
              </a:solidFill>
            </a:endParaRPr>
          </a:p>
          <a:p>
            <a:pPr algn="ctr"/>
            <a:endParaRPr lang="en-US" sz="1200" b="1">
              <a:solidFill>
                <a:sysClr val="windowText" lastClr="000000"/>
              </a:solidFill>
            </a:endParaRPr>
          </a:p>
          <a:p>
            <a:pPr algn="ctr"/>
            <a:endParaRPr lang="en-US" sz="1200" b="1">
              <a:solidFill>
                <a:sysClr val="windowText" lastClr="000000"/>
              </a:solidFill>
            </a:endParaRPr>
          </a:p>
          <a:p>
            <a:pPr algn="ctr"/>
            <a:endParaRPr lang="en-US" sz="1200" b="1">
              <a:solidFill>
                <a:sysClr val="windowText" lastClr="000000"/>
              </a:solidFill>
            </a:endParaRPr>
          </a:p>
          <a:p>
            <a:pPr algn="ctr"/>
            <a:r>
              <a:rPr lang="en-US" sz="1200" b="1">
                <a:solidFill>
                  <a:sysClr val="windowText" lastClr="000000"/>
                </a:solidFill>
              </a:rPr>
              <a:t>46</a:t>
            </a:r>
          </a:p>
        </xdr:txBody>
      </xdr:sp>
      <xdr:sp macro="" textlink="">
        <xdr:nvSpPr>
          <xdr:cNvPr id="3" name="Rectangle 2">
            <a:extLst>
              <a:ext uri="{FF2B5EF4-FFF2-40B4-BE49-F238E27FC236}">
                <a16:creationId xmlns:a16="http://schemas.microsoft.com/office/drawing/2014/main" id="{9133DB54-DD5A-44A8-8C10-695E67E7BD59}"/>
              </a:ext>
            </a:extLst>
          </xdr:cNvPr>
          <xdr:cNvSpPr/>
        </xdr:nvSpPr>
        <xdr:spPr>
          <a:xfrm>
            <a:off x="762711" y="1314449"/>
            <a:ext cx="3266364" cy="2562226"/>
          </a:xfrm>
          <a:prstGeom prst="rect">
            <a:avLst/>
          </a:prstGeom>
          <a:noFill/>
          <a:ln w="63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ysClr val="windowText" lastClr="000000"/>
                </a:solidFill>
              </a:rPr>
              <a:t>Low</a:t>
            </a:r>
            <a:r>
              <a:rPr lang="en-US" sz="1200" b="1" baseline="0">
                <a:solidFill>
                  <a:sysClr val="windowText" lastClr="000000"/>
                </a:solidFill>
              </a:rPr>
              <a:t> priority: </a:t>
            </a:r>
            <a:r>
              <a:rPr lang="en-US" sz="1200" b="0" baseline="0">
                <a:solidFill>
                  <a:sysClr val="windowText" lastClr="000000"/>
                </a:solidFill>
              </a:rPr>
              <a:t>Consider whether existing lines of evidence can justify no further VI assessment</a:t>
            </a:r>
            <a:endParaRPr lang="en-US" sz="1200" b="1">
              <a:solidFill>
                <a:sysClr val="windowText" lastClr="000000"/>
              </a:solidFill>
            </a:endParaRPr>
          </a:p>
          <a:p>
            <a:pPr algn="l"/>
            <a:endParaRPr lang="en-US" sz="1200" b="1">
              <a:solidFill>
                <a:sysClr val="windowText" lastClr="000000"/>
              </a:solidFill>
            </a:endParaRPr>
          </a:p>
          <a:p>
            <a:pPr algn="l"/>
            <a:r>
              <a:rPr lang="en-US" sz="1200" b="1">
                <a:solidFill>
                  <a:sysClr val="windowText" lastClr="000000"/>
                </a:solidFill>
              </a:rPr>
              <a:t>Medium</a:t>
            </a:r>
            <a:r>
              <a:rPr lang="en-US" sz="1200" b="1" baseline="0">
                <a:solidFill>
                  <a:sysClr val="windowText" lastClr="000000"/>
                </a:solidFill>
              </a:rPr>
              <a:t> priority:</a:t>
            </a:r>
            <a:r>
              <a:rPr lang="en-US" sz="1200" b="0" baseline="0">
                <a:solidFill>
                  <a:sysClr val="windowText" lastClr="000000"/>
                </a:solidFill>
              </a:rPr>
              <a:t> Incorporate planning and conducting a vapor intrusion investigation into the overall site characterization process. Vapor intrusion results from buildings that received higher priority scores may also be helpful when making decisions about buildings with medium scores for VI potential.</a:t>
            </a:r>
            <a:endParaRPr lang="en-US" sz="1200" b="1">
              <a:solidFill>
                <a:sysClr val="windowText" lastClr="000000"/>
              </a:solidFill>
            </a:endParaRPr>
          </a:p>
          <a:p>
            <a:pPr algn="l"/>
            <a:endParaRPr lang="en-US" sz="1200" b="1">
              <a:solidFill>
                <a:sysClr val="windowText" lastClr="000000"/>
              </a:solidFill>
            </a:endParaRPr>
          </a:p>
          <a:p>
            <a:pPr algn="l"/>
            <a:r>
              <a:rPr lang="en-US" sz="1200" b="1">
                <a:solidFill>
                  <a:sysClr val="windowText" lastClr="000000"/>
                </a:solidFill>
              </a:rPr>
              <a:t>High</a:t>
            </a:r>
            <a:r>
              <a:rPr lang="en-US" sz="1200" b="1" baseline="0">
                <a:solidFill>
                  <a:sysClr val="windowText" lastClr="000000"/>
                </a:solidFill>
              </a:rPr>
              <a:t> priority: </a:t>
            </a:r>
            <a:r>
              <a:rPr lang="en-US" sz="1200" b="0" baseline="0">
                <a:solidFill>
                  <a:sysClr val="windowText" lastClr="000000"/>
                </a:solidFill>
              </a:rPr>
              <a:t>Make planning and conducting the vapor intrusion investigation a high priority</a:t>
            </a:r>
            <a:endParaRPr lang="en-US" sz="1200" b="1">
              <a:solidFill>
                <a:sysClr val="windowText" lastClr="000000"/>
              </a:solidFill>
            </a:endParaRPr>
          </a:p>
        </xdr:txBody>
      </xdr:sp>
      <xdr:sp macro="" textlink="">
        <xdr:nvSpPr>
          <xdr:cNvPr id="4" name="TextBox 3">
            <a:extLst>
              <a:ext uri="{FF2B5EF4-FFF2-40B4-BE49-F238E27FC236}">
                <a16:creationId xmlns:a16="http://schemas.microsoft.com/office/drawing/2014/main" id="{8CCA5500-CB6D-4EB6-B428-0AB09D99F014}"/>
              </a:ext>
            </a:extLst>
          </xdr:cNvPr>
          <xdr:cNvSpPr txBox="1"/>
        </xdr:nvSpPr>
        <xdr:spPr>
          <a:xfrm>
            <a:off x="184005" y="1009650"/>
            <a:ext cx="1507961"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288" rtlCol="0" anchor="ctr"/>
          <a:lstStyle/>
          <a:p>
            <a:pPr algn="l"/>
            <a:r>
              <a:rPr lang="en-US" sz="1200" b="1" u="sng"/>
              <a:t>Color Legend</a:t>
            </a:r>
          </a:p>
        </xdr:txBody>
      </xdr:sp>
    </xdr:grpSp>
    <xdr:clientData/>
  </xdr:twoCellAnchor>
</xdr:wsDr>
</file>

<file path=xl/drawings/drawing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2280BFF0-B583-4908-8D7C-00E6FAB3C6A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9364" cy="6296186"/>
    <xdr:graphicFrame macro="">
      <xdr:nvGraphicFramePr>
        <xdr:cNvPr id="2" name="Chart 1">
          <a:extLst>
            <a:ext uri="{FF2B5EF4-FFF2-40B4-BE49-F238E27FC236}">
              <a16:creationId xmlns:a16="http://schemas.microsoft.com/office/drawing/2014/main" id="{5D4F96AF-DA2F-46E3-8A3A-A5FB186BBD6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69364" cy="6296186"/>
    <xdr:graphicFrame macro="">
      <xdr:nvGraphicFramePr>
        <xdr:cNvPr id="2" name="Chart 1">
          <a:extLst>
            <a:ext uri="{FF2B5EF4-FFF2-40B4-BE49-F238E27FC236}">
              <a16:creationId xmlns:a16="http://schemas.microsoft.com/office/drawing/2014/main" id="{26E09428-7802-4261-8D8D-A1538DC8716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84B1DCE-F92C-42F4-B1C3-92977C3F2011}" name="Table1" displayName="Table1" ref="B4:B7" totalsRowShown="0">
  <autoFilter ref="B4:B7" xr:uid="{9C4C3E87-998D-428F-8CF8-E416D77FC70E}"/>
  <tableColumns count="1">
    <tableColumn id="1" xr3:uid="{FF95282B-1511-4CB6-811D-7369F43B8DEB}" name="Scorecard Step 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445F936-158C-4DD9-83D5-3BB04E5D1D70}" name="Table2" displayName="Table2" ref="B9:B17" totalsRowShown="0">
  <autoFilter ref="B9:B17" xr:uid="{37519214-7BFA-4C10-81B6-FB21E67BB8A9}"/>
  <tableColumns count="1">
    <tableColumn id="1" xr3:uid="{FC3009FA-8CC6-48A4-B74E-7C6E33887ABF}" name="Scorecard Step 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19A2640-9820-44B2-86E5-44FD32B9BD0D}" name="Table3" displayName="Table3" ref="B20:D25" totalsRowShown="0" headerRowDxfId="60" dataDxfId="59">
  <autoFilter ref="B20:D25" xr:uid="{B9E875FC-C05E-4E46-8149-B4547CCE7AEE}"/>
  <tableColumns count="3">
    <tableColumn id="1" xr3:uid="{8AE6E232-6D8D-499D-B3D6-2E1B1C34F5AF}" name="Building" dataDxfId="58"/>
    <tableColumn id="4" xr3:uid="{A90187C6-0AFB-4AA4-8E6F-D01EAE339097}" name="Building Name" dataDxfId="57"/>
    <tableColumn id="2" xr3:uid="{58C85B8E-3D04-43CC-BDA9-661147F7AA4F}" name="Score" dataDxfId="5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D43D3-45C7-4784-AF83-FE359B1082CE}">
  <sheetPr>
    <tabColor rgb="FF00B050"/>
  </sheetPr>
  <dimension ref="A1:E40"/>
  <sheetViews>
    <sheetView workbookViewId="0">
      <selection activeCell="B1" sqref="B1"/>
    </sheetView>
  </sheetViews>
  <sheetFormatPr defaultRowHeight="15" x14ac:dyDescent="0.25"/>
  <cols>
    <col min="1" max="1" width="1.5703125" style="59" customWidth="1"/>
    <col min="2" max="2" width="9.140625" style="59"/>
    <col min="3" max="3" width="21.85546875" style="59" customWidth="1"/>
    <col min="4" max="4" width="10.28515625" style="59" customWidth="1"/>
    <col min="5" max="5" width="14" style="59" bestFit="1" customWidth="1"/>
    <col min="6" max="6" width="18" style="59" customWidth="1"/>
    <col min="7" max="7" width="14.85546875" style="59" bestFit="1" customWidth="1"/>
    <col min="8" max="16384" width="9.140625" style="59"/>
  </cols>
  <sheetData>
    <row r="1" spans="1:3" ht="18.75" x14ac:dyDescent="0.3">
      <c r="A1" s="58" t="s">
        <v>107</v>
      </c>
    </row>
    <row r="2" spans="1:3" x14ac:dyDescent="0.25">
      <c r="B2" s="59" t="s">
        <v>116</v>
      </c>
    </row>
    <row r="3" spans="1:3" x14ac:dyDescent="0.25">
      <c r="B3" s="59" t="s">
        <v>108</v>
      </c>
    </row>
    <row r="4" spans="1:3" x14ac:dyDescent="0.25">
      <c r="B4" s="59" t="s">
        <v>147</v>
      </c>
    </row>
    <row r="5" spans="1:3" x14ac:dyDescent="0.25">
      <c r="B5" s="59" t="s">
        <v>148</v>
      </c>
    </row>
    <row r="6" spans="1:3" x14ac:dyDescent="0.25">
      <c r="B6" s="82" t="s">
        <v>122</v>
      </c>
    </row>
    <row r="7" spans="1:3" x14ac:dyDescent="0.25">
      <c r="B7" s="82" t="s">
        <v>121</v>
      </c>
    </row>
    <row r="8" spans="1:3" x14ac:dyDescent="0.25">
      <c r="B8" s="59" t="s">
        <v>149</v>
      </c>
    </row>
    <row r="9" spans="1:3" ht="9" customHeight="1" x14ac:dyDescent="0.25"/>
    <row r="10" spans="1:3" x14ac:dyDescent="0.25">
      <c r="B10" s="59" t="s">
        <v>117</v>
      </c>
    </row>
    <row r="11" spans="1:3" ht="11.25" customHeight="1" x14ac:dyDescent="0.25"/>
    <row r="12" spans="1:3" ht="18.75" x14ac:dyDescent="0.3">
      <c r="A12" s="58" t="s">
        <v>89</v>
      </c>
      <c r="C12" s="58"/>
    </row>
    <row r="13" spans="1:3" ht="5.25" customHeight="1" x14ac:dyDescent="0.25"/>
    <row r="14" spans="1:3" ht="15.75" x14ac:dyDescent="0.25">
      <c r="B14" s="60" t="s">
        <v>103</v>
      </c>
      <c r="C14" s="60"/>
    </row>
    <row r="15" spans="1:3" x14ac:dyDescent="0.25">
      <c r="B15" s="59" t="s">
        <v>150</v>
      </c>
    </row>
    <row r="17" spans="2:5" x14ac:dyDescent="0.25">
      <c r="B17" s="61"/>
      <c r="C17" s="61"/>
      <c r="D17" s="61"/>
    </row>
    <row r="18" spans="2:5" x14ac:dyDescent="0.25">
      <c r="B18" s="62"/>
      <c r="C18" s="62"/>
      <c r="D18" s="61"/>
    </row>
    <row r="19" spans="2:5" x14ac:dyDescent="0.25">
      <c r="B19" s="62"/>
      <c r="C19" s="62"/>
      <c r="D19" s="61"/>
    </row>
    <row r="20" spans="2:5" x14ac:dyDescent="0.25">
      <c r="B20" s="62"/>
      <c r="C20" s="62"/>
      <c r="D20" s="61"/>
    </row>
    <row r="21" spans="2:5" x14ac:dyDescent="0.25">
      <c r="B21" s="62"/>
      <c r="C21" s="62"/>
      <c r="D21" s="61"/>
    </row>
    <row r="22" spans="2:5" x14ac:dyDescent="0.25">
      <c r="B22" s="62"/>
      <c r="C22" s="62"/>
      <c r="D22" s="61"/>
    </row>
    <row r="23" spans="2:5" x14ac:dyDescent="0.25">
      <c r="B23" s="61"/>
      <c r="C23" s="61"/>
      <c r="D23" s="61"/>
    </row>
    <row r="32" spans="2:5" ht="15.75" x14ac:dyDescent="0.25">
      <c r="B32" s="63" t="s">
        <v>105</v>
      </c>
      <c r="C32" s="60"/>
      <c r="D32" s="60"/>
      <c r="E32" s="60"/>
    </row>
    <row r="33" spans="2:5" ht="6" customHeight="1" x14ac:dyDescent="0.25">
      <c r="B33" s="63"/>
      <c r="C33" s="60"/>
      <c r="D33" s="60"/>
      <c r="E33" s="60"/>
    </row>
    <row r="34" spans="2:5" ht="15.75" x14ac:dyDescent="0.25">
      <c r="B34" s="64" t="s">
        <v>87</v>
      </c>
      <c r="C34" s="64" t="s">
        <v>94</v>
      </c>
      <c r="D34" s="64" t="s">
        <v>88</v>
      </c>
      <c r="E34" s="64" t="s">
        <v>104</v>
      </c>
    </row>
    <row r="35" spans="2:5" ht="15.75" x14ac:dyDescent="0.25">
      <c r="B35" s="65">
        <v>1</v>
      </c>
      <c r="C35" s="66" t="str">
        <f>Backup!C21</f>
        <v>Building 1</v>
      </c>
      <c r="D35" s="65">
        <f>Backup!D21</f>
        <v>29</v>
      </c>
      <c r="E35" s="65">
        <f>IF(ISNUMBER(D35),RANK(D35,$D$35:$D$39,0),"--")</f>
        <v>1</v>
      </c>
    </row>
    <row r="36" spans="2:5" ht="15.75" x14ac:dyDescent="0.25">
      <c r="B36" s="65">
        <v>2</v>
      </c>
      <c r="C36" s="66" t="str">
        <f>Backup!C22</f>
        <v>Building 2</v>
      </c>
      <c r="D36" s="65">
        <f>Backup!D22</f>
        <v>27</v>
      </c>
      <c r="E36" s="65">
        <f t="shared" ref="E36:E39" si="0">IF(ISNUMBER(D36),RANK(D36,$D$35:$D$39,0),"--")</f>
        <v>2</v>
      </c>
    </row>
    <row r="37" spans="2:5" ht="15.75" x14ac:dyDescent="0.25">
      <c r="B37" s="65">
        <v>3</v>
      </c>
      <c r="C37" s="66" t="str">
        <f>Backup!C23</f>
        <v>Building 3</v>
      </c>
      <c r="D37" s="65">
        <f>Backup!D23</f>
        <v>19</v>
      </c>
      <c r="E37" s="65">
        <f t="shared" si="0"/>
        <v>3</v>
      </c>
    </row>
    <row r="38" spans="2:5" ht="15.75" x14ac:dyDescent="0.25">
      <c r="B38" s="65">
        <v>4</v>
      </c>
      <c r="C38" s="66" t="str">
        <f>Backup!C24</f>
        <v>Building 4</v>
      </c>
      <c r="D38" s="65">
        <f>Backup!D24</f>
        <v>15</v>
      </c>
      <c r="E38" s="65">
        <f t="shared" si="0"/>
        <v>4</v>
      </c>
    </row>
    <row r="39" spans="2:5" ht="15.75" x14ac:dyDescent="0.25">
      <c r="B39" s="65">
        <v>5</v>
      </c>
      <c r="C39" s="66" t="str">
        <f>Backup!C25</f>
        <v>--</v>
      </c>
      <c r="D39" s="65" t="str">
        <f>Backup!D25</f>
        <v>--</v>
      </c>
      <c r="E39" s="65" t="str">
        <f t="shared" si="0"/>
        <v>--</v>
      </c>
    </row>
    <row r="40" spans="2:5" ht="15.75" x14ac:dyDescent="0.25">
      <c r="B40" s="60"/>
      <c r="C40" s="60"/>
      <c r="D40" s="60"/>
      <c r="E40" s="60"/>
    </row>
  </sheetData>
  <conditionalFormatting sqref="D35:D39 F35:F39">
    <cfRule type="colorScale" priority="1">
      <colorScale>
        <cfvo type="num" val="0"/>
        <cfvo type="num" val="46"/>
        <color rgb="FFCCFF99"/>
        <color rgb="FF339933"/>
      </colorScale>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FF"/>
    <pageSetUpPr fitToPage="1"/>
  </sheetPr>
  <dimension ref="A1:AS70"/>
  <sheetViews>
    <sheetView showGridLines="0" tabSelected="1" zoomScale="80" zoomScaleNormal="80" workbookViewId="0">
      <selection activeCell="A4" sqref="A4"/>
    </sheetView>
  </sheetViews>
  <sheetFormatPr defaultColWidth="9.140625" defaultRowHeight="15" x14ac:dyDescent="0.25"/>
  <cols>
    <col min="1" max="1" width="31.42578125" style="13" customWidth="1"/>
    <col min="2" max="2" width="48.85546875" style="13" customWidth="1"/>
    <col min="3" max="3" width="14.7109375" style="13" customWidth="1"/>
    <col min="4" max="4" width="77.140625" style="14" customWidth="1"/>
    <col min="5" max="5" width="2.28515625" style="13" customWidth="1"/>
    <col min="6" max="6" width="31.42578125" style="13" customWidth="1"/>
    <col min="7" max="7" width="49" style="13" customWidth="1"/>
    <col min="8" max="8" width="14.7109375" style="13" customWidth="1"/>
    <col min="9" max="9" width="77.140625" style="13" customWidth="1"/>
    <col min="10" max="45" width="9.140625" style="13"/>
    <col min="46" max="16384" width="9.140625" style="1"/>
  </cols>
  <sheetData>
    <row r="1" spans="1:6" ht="23.25" x14ac:dyDescent="0.35">
      <c r="A1" s="48" t="s">
        <v>76</v>
      </c>
      <c r="C1" s="49"/>
    </row>
    <row r="2" spans="1:6" ht="8.25" customHeight="1" x14ac:dyDescent="0.3">
      <c r="A2" s="34"/>
    </row>
    <row r="3" spans="1:6" ht="18.75" x14ac:dyDescent="0.3">
      <c r="A3" s="35" t="s">
        <v>109</v>
      </c>
      <c r="B3" s="1"/>
      <c r="D3" s="1"/>
      <c r="F3" s="1"/>
    </row>
    <row r="4" spans="1:6" ht="16.5" customHeight="1" x14ac:dyDescent="0.25">
      <c r="A4" s="109" t="s">
        <v>90</v>
      </c>
      <c r="B4" s="72"/>
      <c r="D4" s="73" t="s">
        <v>113</v>
      </c>
      <c r="F4" s="1"/>
    </row>
    <row r="5" spans="1:6" x14ac:dyDescent="0.25">
      <c r="A5" s="1"/>
      <c r="B5" s="1"/>
      <c r="D5" s="67" t="s">
        <v>92</v>
      </c>
      <c r="F5" s="1"/>
    </row>
    <row r="6" spans="1:6" ht="18.75" x14ac:dyDescent="0.3">
      <c r="A6" s="35" t="s">
        <v>110</v>
      </c>
      <c r="D6" s="68" t="s">
        <v>91</v>
      </c>
      <c r="F6" s="1"/>
    </row>
    <row r="7" spans="1:6" ht="15.75" x14ac:dyDescent="0.25">
      <c r="A7" s="109" t="s">
        <v>77</v>
      </c>
      <c r="B7" s="1"/>
      <c r="D7" s="69" t="s">
        <v>106</v>
      </c>
    </row>
    <row r="9" spans="1:6" ht="18.75" x14ac:dyDescent="0.3">
      <c r="A9" s="35" t="s">
        <v>111</v>
      </c>
      <c r="D9" s="76"/>
    </row>
    <row r="10" spans="1:6" ht="15.75" x14ac:dyDescent="0.25">
      <c r="A10" s="52" t="s">
        <v>115</v>
      </c>
      <c r="B10" s="53"/>
      <c r="D10" s="1"/>
    </row>
    <row r="12" spans="1:6" ht="18.75" x14ac:dyDescent="0.3">
      <c r="A12" s="35" t="s">
        <v>112</v>
      </c>
    </row>
    <row r="13" spans="1:6" ht="15.75" x14ac:dyDescent="0.25">
      <c r="A13" s="75">
        <f>B61</f>
        <v>2</v>
      </c>
      <c r="B13" s="81" t="s">
        <v>119</v>
      </c>
    </row>
    <row r="14" spans="1:6" ht="15.75" customHeight="1" x14ac:dyDescent="0.25"/>
    <row r="15" spans="1:6" ht="18.75" x14ac:dyDescent="0.3">
      <c r="A15" s="77" t="s">
        <v>114</v>
      </c>
      <c r="B15" s="78">
        <f>IF(A7="A. Only groundwater",(SUM(C30,C34,C38,C44,C51,C54,C57)+A13),IF(A7="B. Groundwater and subslab",(SUM(H25,H30,H34,H38,H44,H54,H57)+A13),""))</f>
        <v>29</v>
      </c>
    </row>
    <row r="17" spans="1:9" ht="16.5" customHeight="1" thickBot="1" x14ac:dyDescent="0.3">
      <c r="A17" s="37" t="s">
        <v>79</v>
      </c>
      <c r="B17" s="37"/>
      <c r="C17" s="37"/>
      <c r="D17" s="37"/>
      <c r="F17" s="39" t="s">
        <v>81</v>
      </c>
      <c r="G17" s="38"/>
      <c r="H17" s="38"/>
      <c r="I17" s="38"/>
    </row>
    <row r="18" spans="1:9" ht="48" thickBot="1" x14ac:dyDescent="0.3">
      <c r="A18" s="27" t="s">
        <v>41</v>
      </c>
      <c r="B18" s="28" t="s">
        <v>0</v>
      </c>
      <c r="C18" s="29" t="s">
        <v>12</v>
      </c>
      <c r="D18" s="30" t="s">
        <v>1</v>
      </c>
      <c r="F18" s="27" t="s">
        <v>41</v>
      </c>
      <c r="G18" s="28" t="s">
        <v>0</v>
      </c>
      <c r="H18" s="29" t="s">
        <v>12</v>
      </c>
      <c r="I18" s="30" t="s">
        <v>1</v>
      </c>
    </row>
    <row r="19" spans="1:9" ht="37.5" customHeight="1" x14ac:dyDescent="0.25">
      <c r="A19" s="149" t="s">
        <v>82</v>
      </c>
      <c r="B19" s="41"/>
      <c r="C19" s="97"/>
      <c r="D19" s="42"/>
      <c r="F19" s="156" t="s">
        <v>42</v>
      </c>
      <c r="G19" s="99" t="s">
        <v>43</v>
      </c>
      <c r="H19" s="94">
        <v>0</v>
      </c>
      <c r="I19" s="152" t="s">
        <v>155</v>
      </c>
    </row>
    <row r="20" spans="1:9" ht="37.5" customHeight="1" x14ac:dyDescent="0.25">
      <c r="A20" s="150"/>
      <c r="B20" s="41"/>
      <c r="C20" s="97"/>
      <c r="D20" s="42"/>
      <c r="F20" s="157"/>
      <c r="G20" s="23" t="s">
        <v>151</v>
      </c>
      <c r="H20" s="91">
        <v>1</v>
      </c>
      <c r="I20" s="155"/>
    </row>
    <row r="21" spans="1:9" ht="37.5" customHeight="1" x14ac:dyDescent="0.25">
      <c r="A21" s="150"/>
      <c r="B21" s="41"/>
      <c r="C21" s="97"/>
      <c r="D21" s="42"/>
      <c r="F21" s="157"/>
      <c r="G21" s="23" t="s">
        <v>152</v>
      </c>
      <c r="H21" s="91">
        <v>2</v>
      </c>
      <c r="I21" s="155"/>
    </row>
    <row r="22" spans="1:9" ht="37.5" customHeight="1" x14ac:dyDescent="0.25">
      <c r="A22" s="150"/>
      <c r="B22" s="41"/>
      <c r="C22" s="97"/>
      <c r="D22" s="42"/>
      <c r="F22" s="157"/>
      <c r="G22" s="23" t="s">
        <v>153</v>
      </c>
      <c r="H22" s="91">
        <v>4</v>
      </c>
      <c r="I22" s="155"/>
    </row>
    <row r="23" spans="1:9" ht="37.5" customHeight="1" x14ac:dyDescent="0.25">
      <c r="A23" s="150"/>
      <c r="B23" s="41"/>
      <c r="C23" s="97"/>
      <c r="D23" s="42"/>
      <c r="F23" s="157"/>
      <c r="G23" s="23" t="s">
        <v>154</v>
      </c>
      <c r="H23" s="91">
        <v>8</v>
      </c>
      <c r="I23" s="155"/>
    </row>
    <row r="24" spans="1:9" ht="37.5" customHeight="1" x14ac:dyDescent="0.25">
      <c r="A24" s="150"/>
      <c r="B24" s="41"/>
      <c r="C24" s="97"/>
      <c r="D24" s="42"/>
      <c r="F24" s="157"/>
      <c r="G24" s="23" t="s">
        <v>46</v>
      </c>
      <c r="H24" s="91">
        <v>16</v>
      </c>
      <c r="I24" s="155"/>
    </row>
    <row r="25" spans="1:9" ht="27.75" customHeight="1" thickBot="1" x14ac:dyDescent="0.3">
      <c r="A25" s="151"/>
      <c r="B25" s="41"/>
      <c r="C25" s="97"/>
      <c r="D25" s="42"/>
      <c r="F25" s="157"/>
      <c r="G25" s="86" t="s">
        <v>120</v>
      </c>
      <c r="H25" s="96">
        <v>2</v>
      </c>
      <c r="I25" s="155"/>
    </row>
    <row r="26" spans="1:9" ht="48.75" customHeight="1" x14ac:dyDescent="0.25">
      <c r="A26" s="160" t="s">
        <v>73</v>
      </c>
      <c r="B26" s="44" t="s">
        <v>123</v>
      </c>
      <c r="C26" s="89">
        <v>0</v>
      </c>
      <c r="D26" s="152" t="s">
        <v>156</v>
      </c>
      <c r="E26" s="83"/>
      <c r="F26" s="131" t="s">
        <v>73</v>
      </c>
      <c r="G26" s="45" t="s">
        <v>123</v>
      </c>
      <c r="H26" s="94">
        <v>0</v>
      </c>
      <c r="I26" s="152" t="s">
        <v>156</v>
      </c>
    </row>
    <row r="27" spans="1:9" ht="52.5" customHeight="1" x14ac:dyDescent="0.25">
      <c r="A27" s="161"/>
      <c r="B27" s="31" t="s">
        <v>124</v>
      </c>
      <c r="C27" s="90">
        <v>3</v>
      </c>
      <c r="D27" s="153"/>
      <c r="E27" s="83"/>
      <c r="F27" s="132"/>
      <c r="G27" s="46" t="s">
        <v>124</v>
      </c>
      <c r="H27" s="91">
        <v>1</v>
      </c>
      <c r="I27" s="153"/>
    </row>
    <row r="28" spans="1:9" ht="48.75" customHeight="1" x14ac:dyDescent="0.25">
      <c r="A28" s="161"/>
      <c r="B28" s="23" t="s">
        <v>125</v>
      </c>
      <c r="C28" s="91">
        <v>6</v>
      </c>
      <c r="D28" s="153"/>
      <c r="E28" s="84"/>
      <c r="F28" s="132"/>
      <c r="G28" s="23" t="s">
        <v>125</v>
      </c>
      <c r="H28" s="91">
        <v>2</v>
      </c>
      <c r="I28" s="153"/>
    </row>
    <row r="29" spans="1:9" ht="48.75" customHeight="1" x14ac:dyDescent="0.25">
      <c r="A29" s="161"/>
      <c r="B29" s="23" t="s">
        <v>126</v>
      </c>
      <c r="C29" s="91">
        <v>12</v>
      </c>
      <c r="D29" s="153"/>
      <c r="E29" s="84"/>
      <c r="F29" s="132"/>
      <c r="G29" s="23" t="s">
        <v>126</v>
      </c>
      <c r="H29" s="95">
        <v>4</v>
      </c>
      <c r="I29" s="153"/>
    </row>
    <row r="30" spans="1:9" ht="30" customHeight="1" thickBot="1" x14ac:dyDescent="0.3">
      <c r="A30" s="162"/>
      <c r="B30" s="85" t="s">
        <v>120</v>
      </c>
      <c r="C30" s="92">
        <v>6</v>
      </c>
      <c r="D30" s="154"/>
      <c r="E30" s="83"/>
      <c r="F30" s="133"/>
      <c r="G30" s="86" t="s">
        <v>120</v>
      </c>
      <c r="H30" s="96">
        <v>2</v>
      </c>
      <c r="I30" s="154"/>
    </row>
    <row r="31" spans="1:9" ht="93" customHeight="1" x14ac:dyDescent="0.25">
      <c r="A31" s="160" t="s">
        <v>59</v>
      </c>
      <c r="B31" s="87" t="s">
        <v>61</v>
      </c>
      <c r="C31" s="93">
        <v>6</v>
      </c>
      <c r="D31" s="146" t="s">
        <v>127</v>
      </c>
      <c r="F31" s="131" t="s">
        <v>59</v>
      </c>
      <c r="G31" s="99" t="s">
        <v>61</v>
      </c>
      <c r="H31" s="94">
        <v>8</v>
      </c>
      <c r="I31" s="146" t="s">
        <v>127</v>
      </c>
    </row>
    <row r="32" spans="1:9" ht="93" customHeight="1" x14ac:dyDescent="0.25">
      <c r="A32" s="163"/>
      <c r="B32" s="23" t="s">
        <v>62</v>
      </c>
      <c r="C32" s="91">
        <v>3</v>
      </c>
      <c r="D32" s="147"/>
      <c r="F32" s="132"/>
      <c r="G32" s="23" t="s">
        <v>62</v>
      </c>
      <c r="H32" s="91">
        <v>4</v>
      </c>
      <c r="I32" s="147"/>
    </row>
    <row r="33" spans="1:45" ht="93" customHeight="1" x14ac:dyDescent="0.25">
      <c r="A33" s="163"/>
      <c r="B33" s="88" t="s">
        <v>60</v>
      </c>
      <c r="C33" s="90">
        <v>0</v>
      </c>
      <c r="D33" s="147"/>
      <c r="F33" s="132"/>
      <c r="G33" s="23" t="s">
        <v>60</v>
      </c>
      <c r="H33" s="91">
        <v>0</v>
      </c>
      <c r="I33" s="147"/>
    </row>
    <row r="34" spans="1:45" s="2" customFormat="1" ht="30" customHeight="1" thickBot="1" x14ac:dyDescent="0.3">
      <c r="A34" s="164"/>
      <c r="B34" s="85" t="s">
        <v>120</v>
      </c>
      <c r="C34" s="98">
        <v>3</v>
      </c>
      <c r="D34" s="148"/>
      <c r="E34" s="13"/>
      <c r="F34" s="133"/>
      <c r="G34" s="86" t="s">
        <v>120</v>
      </c>
      <c r="H34" s="96">
        <v>4</v>
      </c>
      <c r="I34" s="148"/>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row>
    <row r="35" spans="1:45" s="13" customFormat="1" ht="54.75" customHeight="1" x14ac:dyDescent="0.25">
      <c r="A35" s="160" t="s">
        <v>2</v>
      </c>
      <c r="B35" s="99" t="s">
        <v>3</v>
      </c>
      <c r="C35" s="94">
        <v>4</v>
      </c>
      <c r="D35" s="146" t="s">
        <v>135</v>
      </c>
      <c r="E35" s="24"/>
      <c r="F35" s="131" t="s">
        <v>2</v>
      </c>
      <c r="G35" s="99" t="s">
        <v>3</v>
      </c>
      <c r="H35" s="94">
        <v>4</v>
      </c>
      <c r="I35" s="146" t="s">
        <v>135</v>
      </c>
    </row>
    <row r="36" spans="1:45" s="13" customFormat="1" ht="54.75" customHeight="1" x14ac:dyDescent="0.25">
      <c r="A36" s="163"/>
      <c r="B36" s="23" t="s">
        <v>10</v>
      </c>
      <c r="C36" s="91">
        <v>2</v>
      </c>
      <c r="D36" s="147"/>
      <c r="F36" s="132"/>
      <c r="G36" s="23" t="s">
        <v>10</v>
      </c>
      <c r="H36" s="91">
        <v>2</v>
      </c>
      <c r="I36" s="147"/>
    </row>
    <row r="37" spans="1:45" s="13" customFormat="1" ht="54.75" customHeight="1" x14ac:dyDescent="0.25">
      <c r="A37" s="163"/>
      <c r="B37" s="23" t="s">
        <v>11</v>
      </c>
      <c r="C37" s="91">
        <v>0</v>
      </c>
      <c r="D37" s="147"/>
      <c r="F37" s="132"/>
      <c r="G37" s="23" t="s">
        <v>11</v>
      </c>
      <c r="H37" s="91">
        <v>0</v>
      </c>
      <c r="I37" s="147"/>
    </row>
    <row r="38" spans="1:45" ht="26.25" customHeight="1" thickBot="1" x14ac:dyDescent="0.3">
      <c r="A38" s="164"/>
      <c r="B38" s="85" t="s">
        <v>120</v>
      </c>
      <c r="C38" s="98">
        <v>2</v>
      </c>
      <c r="D38" s="148"/>
      <c r="F38" s="133"/>
      <c r="G38" s="86" t="s">
        <v>120</v>
      </c>
      <c r="H38" s="96">
        <v>2</v>
      </c>
      <c r="I38" s="148"/>
    </row>
    <row r="39" spans="1:45" ht="16.5" customHeight="1" x14ac:dyDescent="0.25">
      <c r="A39" s="160" t="s">
        <v>75</v>
      </c>
      <c r="B39" s="19" t="s">
        <v>48</v>
      </c>
      <c r="C39" s="93">
        <v>12</v>
      </c>
      <c r="D39" s="146" t="s">
        <v>4</v>
      </c>
      <c r="F39" s="131" t="s">
        <v>75</v>
      </c>
      <c r="G39" s="99" t="s">
        <v>48</v>
      </c>
      <c r="H39" s="94">
        <v>8</v>
      </c>
      <c r="I39" s="134" t="s">
        <v>4</v>
      </c>
    </row>
    <row r="40" spans="1:45" ht="16.5" customHeight="1" x14ac:dyDescent="0.25">
      <c r="A40" s="163"/>
      <c r="B40" s="16" t="s">
        <v>49</v>
      </c>
      <c r="C40" s="91">
        <v>9</v>
      </c>
      <c r="D40" s="147"/>
      <c r="F40" s="132"/>
      <c r="G40" s="23" t="s">
        <v>49</v>
      </c>
      <c r="H40" s="91">
        <v>6</v>
      </c>
      <c r="I40" s="135"/>
    </row>
    <row r="41" spans="1:45" ht="16.5" customHeight="1" x14ac:dyDescent="0.25">
      <c r="A41" s="163"/>
      <c r="B41" s="16" t="s">
        <v>50</v>
      </c>
      <c r="C41" s="91">
        <v>6</v>
      </c>
      <c r="D41" s="147"/>
      <c r="F41" s="132"/>
      <c r="G41" s="23" t="s">
        <v>50</v>
      </c>
      <c r="H41" s="91">
        <v>4</v>
      </c>
      <c r="I41" s="135"/>
    </row>
    <row r="42" spans="1:45" ht="16.5" customHeight="1" x14ac:dyDescent="0.25">
      <c r="A42" s="163"/>
      <c r="B42" s="16" t="s">
        <v>51</v>
      </c>
      <c r="C42" s="91">
        <v>2</v>
      </c>
      <c r="D42" s="147"/>
      <c r="F42" s="132"/>
      <c r="G42" s="23" t="s">
        <v>51</v>
      </c>
      <c r="H42" s="91">
        <v>2</v>
      </c>
      <c r="I42" s="135"/>
    </row>
    <row r="43" spans="1:45" ht="16.5" customHeight="1" x14ac:dyDescent="0.25">
      <c r="A43" s="163"/>
      <c r="B43" s="17" t="s">
        <v>80</v>
      </c>
      <c r="C43" s="90">
        <v>0</v>
      </c>
      <c r="D43" s="147"/>
      <c r="F43" s="132"/>
      <c r="G43" s="23" t="s">
        <v>52</v>
      </c>
      <c r="H43" s="91">
        <v>0</v>
      </c>
      <c r="I43" s="135"/>
    </row>
    <row r="44" spans="1:45" ht="16.5" customHeight="1" thickBot="1" x14ac:dyDescent="0.3">
      <c r="A44" s="163"/>
      <c r="B44" s="40" t="s">
        <v>120</v>
      </c>
      <c r="C44" s="98">
        <v>8</v>
      </c>
      <c r="D44" s="147"/>
      <c r="F44" s="133"/>
      <c r="G44" s="86" t="s">
        <v>120</v>
      </c>
      <c r="H44" s="96">
        <v>6</v>
      </c>
      <c r="I44" s="136"/>
    </row>
    <row r="45" spans="1:45" ht="42.75" customHeight="1" x14ac:dyDescent="0.25">
      <c r="A45" s="158" t="s">
        <v>128</v>
      </c>
      <c r="B45" s="99" t="s">
        <v>134</v>
      </c>
      <c r="C45" s="94">
        <v>4</v>
      </c>
      <c r="D45" s="146" t="s">
        <v>158</v>
      </c>
      <c r="F45" s="143" t="s">
        <v>83</v>
      </c>
      <c r="G45" s="140"/>
      <c r="H45" s="140"/>
      <c r="I45" s="137"/>
    </row>
    <row r="46" spans="1:45" ht="49.5" customHeight="1" x14ac:dyDescent="0.25">
      <c r="A46" s="159"/>
      <c r="B46" s="88" t="s">
        <v>133</v>
      </c>
      <c r="C46" s="90">
        <v>2</v>
      </c>
      <c r="D46" s="147"/>
      <c r="F46" s="144"/>
      <c r="G46" s="141"/>
      <c r="H46" s="141"/>
      <c r="I46" s="138"/>
    </row>
    <row r="47" spans="1:45" ht="42.75" customHeight="1" x14ac:dyDescent="0.25">
      <c r="A47" s="159"/>
      <c r="B47" s="88" t="s">
        <v>131</v>
      </c>
      <c r="C47" s="90">
        <v>1</v>
      </c>
      <c r="D47" s="147"/>
      <c r="F47" s="144"/>
      <c r="G47" s="141"/>
      <c r="H47" s="141"/>
      <c r="I47" s="138"/>
    </row>
    <row r="48" spans="1:45" ht="42.75" customHeight="1" x14ac:dyDescent="0.25">
      <c r="A48" s="159"/>
      <c r="B48" s="88" t="s">
        <v>132</v>
      </c>
      <c r="C48" s="90">
        <v>0</v>
      </c>
      <c r="D48" s="147"/>
      <c r="F48" s="144"/>
      <c r="G48" s="141"/>
      <c r="H48" s="141"/>
      <c r="I48" s="138"/>
    </row>
    <row r="49" spans="1:9" ht="42.75" customHeight="1" x14ac:dyDescent="0.25">
      <c r="A49" s="159"/>
      <c r="B49" s="88" t="s">
        <v>129</v>
      </c>
      <c r="C49" s="90">
        <v>4</v>
      </c>
      <c r="D49" s="147"/>
      <c r="F49" s="144"/>
      <c r="G49" s="141"/>
      <c r="H49" s="141"/>
      <c r="I49" s="138"/>
    </row>
    <row r="50" spans="1:9" ht="42.75" customHeight="1" x14ac:dyDescent="0.25">
      <c r="A50" s="159"/>
      <c r="B50" s="88" t="s">
        <v>130</v>
      </c>
      <c r="C50" s="90">
        <v>0</v>
      </c>
      <c r="D50" s="147"/>
      <c r="F50" s="144"/>
      <c r="G50" s="141"/>
      <c r="H50" s="141"/>
      <c r="I50" s="138"/>
    </row>
    <row r="51" spans="1:9" ht="22.5" customHeight="1" thickBot="1" x14ac:dyDescent="0.3">
      <c r="A51" s="159"/>
      <c r="B51" s="171" t="s">
        <v>120</v>
      </c>
      <c r="C51" s="96">
        <v>4</v>
      </c>
      <c r="D51" s="147"/>
      <c r="F51" s="145"/>
      <c r="G51" s="142"/>
      <c r="H51" s="142"/>
      <c r="I51" s="139"/>
    </row>
    <row r="52" spans="1:9" ht="26.25" customHeight="1" x14ac:dyDescent="0.25">
      <c r="A52" s="122" t="s">
        <v>136</v>
      </c>
      <c r="B52" s="100" t="s">
        <v>137</v>
      </c>
      <c r="C52" s="101">
        <v>4</v>
      </c>
      <c r="D52" s="125" t="s">
        <v>157</v>
      </c>
      <c r="E52" s="53"/>
      <c r="F52" s="122" t="s">
        <v>136</v>
      </c>
      <c r="G52" s="100" t="s">
        <v>137</v>
      </c>
      <c r="H52" s="101">
        <v>3</v>
      </c>
      <c r="I52" s="125" t="s">
        <v>157</v>
      </c>
    </row>
    <row r="53" spans="1:9" ht="26.25" customHeight="1" x14ac:dyDescent="0.25">
      <c r="A53" s="123"/>
      <c r="B53" s="102" t="s">
        <v>138</v>
      </c>
      <c r="C53" s="103">
        <v>0</v>
      </c>
      <c r="D53" s="126"/>
      <c r="E53" s="53"/>
      <c r="F53" s="123"/>
      <c r="G53" s="102" t="s">
        <v>138</v>
      </c>
      <c r="H53" s="103">
        <v>0</v>
      </c>
      <c r="I53" s="126"/>
    </row>
    <row r="54" spans="1:9" ht="26.25" customHeight="1" thickBot="1" x14ac:dyDescent="0.3">
      <c r="A54" s="124"/>
      <c r="B54" s="85" t="s">
        <v>120</v>
      </c>
      <c r="C54" s="104">
        <v>0</v>
      </c>
      <c r="D54" s="127"/>
      <c r="E54" s="53"/>
      <c r="F54" s="124"/>
      <c r="G54" s="105" t="s">
        <v>120</v>
      </c>
      <c r="H54" s="98">
        <v>3</v>
      </c>
      <c r="I54" s="127"/>
    </row>
    <row r="55" spans="1:9" ht="27.75" customHeight="1" x14ac:dyDescent="0.25">
      <c r="A55" s="122" t="s">
        <v>141</v>
      </c>
      <c r="B55" s="106" t="s">
        <v>139</v>
      </c>
      <c r="C55" s="101">
        <v>4</v>
      </c>
      <c r="D55" s="128" t="s">
        <v>142</v>
      </c>
      <c r="E55" s="53"/>
      <c r="F55" s="122" t="s">
        <v>141</v>
      </c>
      <c r="G55" s="106" t="s">
        <v>139</v>
      </c>
      <c r="H55" s="101">
        <v>3</v>
      </c>
      <c r="I55" s="128" t="s">
        <v>142</v>
      </c>
    </row>
    <row r="56" spans="1:9" ht="27.75" customHeight="1" x14ac:dyDescent="0.25">
      <c r="A56" s="123"/>
      <c r="B56" s="107" t="s">
        <v>140</v>
      </c>
      <c r="C56" s="103">
        <v>0</v>
      </c>
      <c r="D56" s="129"/>
      <c r="E56" s="53"/>
      <c r="F56" s="123"/>
      <c r="G56" s="107" t="s">
        <v>140</v>
      </c>
      <c r="H56" s="103">
        <v>0</v>
      </c>
      <c r="I56" s="129"/>
    </row>
    <row r="57" spans="1:9" ht="27.75" customHeight="1" thickBot="1" x14ac:dyDescent="0.3">
      <c r="A57" s="124"/>
      <c r="B57" s="85" t="s">
        <v>120</v>
      </c>
      <c r="C57" s="104">
        <v>4</v>
      </c>
      <c r="D57" s="130"/>
      <c r="E57" s="53"/>
      <c r="F57" s="124"/>
      <c r="G57" s="105" t="s">
        <v>120</v>
      </c>
      <c r="H57" s="98">
        <v>0</v>
      </c>
      <c r="I57" s="130"/>
    </row>
    <row r="58" spans="1:9" ht="24" customHeight="1" x14ac:dyDescent="0.25">
      <c r="A58" s="20"/>
      <c r="B58" s="20"/>
      <c r="C58" s="20"/>
      <c r="D58" s="21"/>
    </row>
    <row r="59" spans="1:9" ht="18.75" x14ac:dyDescent="0.3">
      <c r="A59" s="57" t="s">
        <v>112</v>
      </c>
      <c r="B59" s="54"/>
      <c r="C59" s="20"/>
      <c r="D59" s="21"/>
    </row>
    <row r="60" spans="1:9" ht="15.75" x14ac:dyDescent="0.25">
      <c r="A60" s="36" t="s">
        <v>159</v>
      </c>
      <c r="B60" s="22"/>
      <c r="C60" s="20"/>
      <c r="D60" s="21"/>
    </row>
    <row r="61" spans="1:9" ht="15.75" x14ac:dyDescent="0.25">
      <c r="A61" s="55" t="s">
        <v>146</v>
      </c>
      <c r="B61" s="56">
        <v>2</v>
      </c>
      <c r="C61" s="20"/>
      <c r="D61" s="21"/>
    </row>
    <row r="63" spans="1:9" x14ac:dyDescent="0.25">
      <c r="A63" s="4" t="s">
        <v>13</v>
      </c>
      <c r="B63" s="4" t="s">
        <v>14</v>
      </c>
    </row>
    <row r="64" spans="1:9" x14ac:dyDescent="0.25">
      <c r="A64" s="5">
        <v>0</v>
      </c>
      <c r="B64" s="6" t="s">
        <v>8</v>
      </c>
    </row>
    <row r="65" spans="1:4" x14ac:dyDescent="0.25">
      <c r="A65" s="108" t="s">
        <v>143</v>
      </c>
      <c r="B65" s="6" t="s">
        <v>16</v>
      </c>
    </row>
    <row r="66" spans="1:4" x14ac:dyDescent="0.25">
      <c r="A66" s="33" t="s">
        <v>144</v>
      </c>
      <c r="B66" s="6" t="s">
        <v>17</v>
      </c>
    </row>
    <row r="67" spans="1:4" x14ac:dyDescent="0.25">
      <c r="A67" s="5" t="s">
        <v>145</v>
      </c>
      <c r="B67" s="6" t="s">
        <v>18</v>
      </c>
    </row>
    <row r="68" spans="1:4" ht="18.75" x14ac:dyDescent="0.25">
      <c r="D68" s="25"/>
    </row>
    <row r="69" spans="1:4" ht="18.75" x14ac:dyDescent="0.25">
      <c r="A69" s="47"/>
      <c r="D69" s="26"/>
    </row>
    <row r="70" spans="1:4" ht="18.75" x14ac:dyDescent="0.25">
      <c r="D70" s="26"/>
    </row>
  </sheetData>
  <mergeCells count="33">
    <mergeCell ref="A45:A51"/>
    <mergeCell ref="D45:D51"/>
    <mergeCell ref="A26:A30"/>
    <mergeCell ref="D26:D30"/>
    <mergeCell ref="A39:A44"/>
    <mergeCell ref="D39:D44"/>
    <mergeCell ref="A31:A34"/>
    <mergeCell ref="D31:D34"/>
    <mergeCell ref="A35:A38"/>
    <mergeCell ref="D35:D38"/>
    <mergeCell ref="I35:I38"/>
    <mergeCell ref="F35:F38"/>
    <mergeCell ref="A19:A25"/>
    <mergeCell ref="I26:I30"/>
    <mergeCell ref="F26:F30"/>
    <mergeCell ref="I19:I25"/>
    <mergeCell ref="F19:F25"/>
    <mergeCell ref="F31:F34"/>
    <mergeCell ref="I31:I34"/>
    <mergeCell ref="F39:F44"/>
    <mergeCell ref="I39:I44"/>
    <mergeCell ref="I45:I51"/>
    <mergeCell ref="H45:H51"/>
    <mergeCell ref="G45:G51"/>
    <mergeCell ref="F45:F51"/>
    <mergeCell ref="A52:A54"/>
    <mergeCell ref="D52:D54"/>
    <mergeCell ref="F52:F54"/>
    <mergeCell ref="I52:I54"/>
    <mergeCell ref="A55:A57"/>
    <mergeCell ref="D55:D57"/>
    <mergeCell ref="F55:F57"/>
    <mergeCell ref="I55:I57"/>
  </mergeCells>
  <conditionalFormatting sqref="A17:D17 B30:C30 B34:C34 B38:C38 B44:C44 B51:C51 B54:C54 B57:C57">
    <cfRule type="expression" dxfId="55" priority="10">
      <formula>IF($A$7="B. Groundwater and subslab",TRUE,FALSE)</formula>
    </cfRule>
    <cfRule type="expression" dxfId="54" priority="11">
      <formula>IF($A$7="A. Only groundwater",TRUE,FALSE)</formula>
    </cfRule>
  </conditionalFormatting>
  <conditionalFormatting sqref="F17:I17 G25:H25 G30:H30 G34:H34 G38:H38 G44:H44">
    <cfRule type="expression" dxfId="53" priority="24">
      <formula>IF($A$7="B. Groundwater and subslab",TRUE,FALSE)</formula>
    </cfRule>
    <cfRule type="expression" dxfId="52" priority="25">
      <formula>IF($A$7="A. Only groundwater",TRUE,FALSE)</formula>
    </cfRule>
  </conditionalFormatting>
  <conditionalFormatting sqref="G54:H54">
    <cfRule type="expression" dxfId="51" priority="3">
      <formula>IF($A$7="B. Groundwater and subslab",TRUE,FALSE)</formula>
    </cfRule>
    <cfRule type="expression" dxfId="50" priority="4">
      <formula>IF($A$7="A. Only groundwater",TRUE,FALSE)</formula>
    </cfRule>
  </conditionalFormatting>
  <conditionalFormatting sqref="G57:H57">
    <cfRule type="expression" dxfId="49" priority="1">
      <formula>IF($A$7="B. Groundwater and subslab",TRUE,FALSE)</formula>
    </cfRule>
    <cfRule type="expression" dxfId="48" priority="2">
      <formula>IF($A$7="A. Only groundwater",TRUE,FALSE)</formula>
    </cfRule>
  </conditionalFormatting>
  <dataValidations count="14">
    <dataValidation type="list" showInputMessage="1" showErrorMessage="1" sqref="C30" xr:uid="{49128B0F-DE41-46CA-89B1-DFD096FC234E}">
      <formula1>$C$26:$C$29</formula1>
    </dataValidation>
    <dataValidation type="list" showInputMessage="1" showErrorMessage="1" sqref="C34" xr:uid="{18F51486-9456-4AD4-B158-742ADE5E7477}">
      <formula1>$C$31:$C$33</formula1>
    </dataValidation>
    <dataValidation type="list" showInputMessage="1" showErrorMessage="1" sqref="C38" xr:uid="{7FC8443F-8452-4695-86E8-45C918A18B3A}">
      <formula1>$C$35:$C$37</formula1>
    </dataValidation>
    <dataValidation type="list" showInputMessage="1" showErrorMessage="1" sqref="C44" xr:uid="{E165FA02-1D26-48C6-ACA3-8CC18DC73FFE}">
      <formula1>$C$39:$C$43</formula1>
    </dataValidation>
    <dataValidation type="list" showInputMessage="1" showErrorMessage="1" sqref="C51" xr:uid="{F6F30714-1DFB-4B8F-A601-59C7B2F86217}">
      <formula1>$C$45:$C$50</formula1>
    </dataValidation>
    <dataValidation type="list" showInputMessage="1" showErrorMessage="1" sqref="H25" xr:uid="{8BDDFE2A-4358-4E51-B918-8919A948CFD0}">
      <formula1>$H$19:$H$24</formula1>
    </dataValidation>
    <dataValidation type="list" showInputMessage="1" showErrorMessage="1" sqref="H30" xr:uid="{62B587F8-DA13-42DC-95EC-CE9E3AB8BA61}">
      <formula1>$H$26:$H$29</formula1>
    </dataValidation>
    <dataValidation type="list" showInputMessage="1" showErrorMessage="1" sqref="H34" xr:uid="{94E29385-1650-4E4E-98AC-11250DDBCD4D}">
      <formula1>$H$31:$H$33</formula1>
    </dataValidation>
    <dataValidation type="list" showInputMessage="1" showErrorMessage="1" sqref="H38" xr:uid="{BEC9CFCD-FAA3-42E8-87B4-EBA95B4C26B5}">
      <formula1>$H$35:$H$37</formula1>
    </dataValidation>
    <dataValidation type="list" showInputMessage="1" showErrorMessage="1" sqref="H44" xr:uid="{D1C79A10-191D-4797-9AC5-73FD38015C06}">
      <formula1>$H$39:$H$43</formula1>
    </dataValidation>
    <dataValidation type="list" showInputMessage="1" showErrorMessage="1" sqref="C54" xr:uid="{FDC6D68F-5CB2-470C-AF5E-7B4DCE83CC53}">
      <formula1>$C$52:$C$53</formula1>
    </dataValidation>
    <dataValidation type="list" showInputMessage="1" showErrorMessage="1" sqref="H54" xr:uid="{6AD45631-C76C-434C-88DE-1E7F545CF832}">
      <formula1>$H$52:$H$53</formula1>
    </dataValidation>
    <dataValidation type="list" showInputMessage="1" showErrorMessage="1" sqref="C57" xr:uid="{312F25F3-117B-4B64-9D5D-9E01CE832A9B}">
      <formula1>$C$55:$C$56</formula1>
    </dataValidation>
    <dataValidation type="list" showInputMessage="1" showErrorMessage="1" sqref="H57" xr:uid="{A8D42ABD-22DF-4114-806E-8E19C24236AE}">
      <formula1>$H$55:$H$56</formula1>
    </dataValidation>
  </dataValidations>
  <printOptions horizontalCentered="1"/>
  <pageMargins left="0.2" right="0.2" top="0.75" bottom="0.75" header="0.3" footer="0.3"/>
  <pageSetup scale="52" orientation="portrait" horizontalDpi="1200" verticalDpi="1200" r:id="rId1"/>
  <extLst>
    <ext xmlns:x14="http://schemas.microsoft.com/office/spreadsheetml/2009/9/main" uri="{CCE6A557-97BC-4b89-ADB6-D9C93CAAB3DF}">
      <x14:dataValidations xmlns:xm="http://schemas.microsoft.com/office/excel/2006/main" count="2">
        <x14:dataValidation type="list" showInputMessage="1" showErrorMessage="1" xr:uid="{03C7AB36-B9C8-4863-9353-DADF4AA51660}">
          <x14:formula1>
            <xm:f>Backup!$B$5:$B$7</xm:f>
          </x14:formula1>
          <xm:sqref>A7</xm:sqref>
        </x14:dataValidation>
        <x14:dataValidation type="list" showInputMessage="1" showErrorMessage="1" xr:uid="{B8EDACB9-FF9D-4050-BE00-BE5F41C69B53}">
          <x14:formula1>
            <xm:f>Backup!$B$10:$B$17</xm:f>
          </x14:formula1>
          <xm:sqref>B61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FE3F8-49E9-4464-AA7C-2877FD21AD7B}">
  <sheetPr>
    <tabColor rgb="FFCCFFFF"/>
    <pageSetUpPr fitToPage="1"/>
  </sheetPr>
  <dimension ref="A1:AS70"/>
  <sheetViews>
    <sheetView showGridLines="0" zoomScale="80" zoomScaleNormal="80" workbookViewId="0">
      <selection activeCell="A4" sqref="A4"/>
    </sheetView>
  </sheetViews>
  <sheetFormatPr defaultColWidth="9.140625" defaultRowHeight="15" x14ac:dyDescent="0.25"/>
  <cols>
    <col min="1" max="1" width="31.42578125" style="13" customWidth="1"/>
    <col min="2" max="2" width="48.85546875" style="13" customWidth="1"/>
    <col min="3" max="3" width="14.7109375" style="13" customWidth="1"/>
    <col min="4" max="4" width="77.140625" style="14" customWidth="1"/>
    <col min="5" max="5" width="2.28515625" style="13" customWidth="1"/>
    <col min="6" max="6" width="31.42578125" style="13" customWidth="1"/>
    <col min="7" max="7" width="49" style="13" customWidth="1"/>
    <col min="8" max="8" width="14.7109375" style="13" customWidth="1"/>
    <col min="9" max="9" width="77.140625" style="13" customWidth="1"/>
    <col min="10" max="45" width="9.140625" style="13"/>
    <col min="46" max="16384" width="9.140625" style="1"/>
  </cols>
  <sheetData>
    <row r="1" spans="1:4" ht="23.25" x14ac:dyDescent="0.35">
      <c r="A1" s="48" t="s">
        <v>95</v>
      </c>
      <c r="C1" s="49"/>
    </row>
    <row r="2" spans="1:4" ht="8.25" customHeight="1" x14ac:dyDescent="0.3">
      <c r="A2" s="34"/>
    </row>
    <row r="3" spans="1:4" ht="18.75" x14ac:dyDescent="0.3">
      <c r="A3" s="35" t="s">
        <v>118</v>
      </c>
    </row>
    <row r="4" spans="1:4" ht="16.5" customHeight="1" x14ac:dyDescent="0.25">
      <c r="A4" s="119" t="s">
        <v>96</v>
      </c>
      <c r="B4" s="53"/>
      <c r="D4" s="73" t="s">
        <v>113</v>
      </c>
    </row>
    <row r="5" spans="1:4" x14ac:dyDescent="0.25">
      <c r="B5" s="53"/>
      <c r="D5" s="67" t="s">
        <v>92</v>
      </c>
    </row>
    <row r="6" spans="1:4" ht="18.75" x14ac:dyDescent="0.3">
      <c r="A6" s="35" t="s">
        <v>110</v>
      </c>
      <c r="B6" s="53"/>
      <c r="D6" s="68" t="s">
        <v>91</v>
      </c>
    </row>
    <row r="7" spans="1:4" ht="15.75" x14ac:dyDescent="0.25">
      <c r="A7" s="109" t="s">
        <v>78</v>
      </c>
      <c r="D7" s="69" t="s">
        <v>106</v>
      </c>
    </row>
    <row r="8" spans="1:4" x14ac:dyDescent="0.25">
      <c r="A8" s="1"/>
      <c r="B8" s="1"/>
    </row>
    <row r="9" spans="1:4" ht="18.75" x14ac:dyDescent="0.3">
      <c r="A9" s="35" t="s">
        <v>111</v>
      </c>
    </row>
    <row r="10" spans="1:4" ht="15.75" x14ac:dyDescent="0.25">
      <c r="A10" s="52" t="s">
        <v>115</v>
      </c>
    </row>
    <row r="12" spans="1:4" ht="18.75" x14ac:dyDescent="0.3">
      <c r="A12" s="35" t="s">
        <v>112</v>
      </c>
      <c r="D12" s="26"/>
    </row>
    <row r="13" spans="1:4" s="13" customFormat="1" x14ac:dyDescent="0.25">
      <c r="A13" s="74">
        <f>B61</f>
        <v>1</v>
      </c>
      <c r="B13" s="53" t="s">
        <v>119</v>
      </c>
    </row>
    <row r="14" spans="1:4" s="13" customFormat="1" ht="15.75" customHeight="1" x14ac:dyDescent="0.25">
      <c r="A14" s="79"/>
      <c r="B14" s="53"/>
      <c r="C14" s="53"/>
      <c r="D14" s="79"/>
    </row>
    <row r="15" spans="1:4" s="13" customFormat="1" ht="18.75" x14ac:dyDescent="0.25">
      <c r="A15" s="80" t="s">
        <v>114</v>
      </c>
      <c r="B15" s="78">
        <f>IF(A7="A. Only groundwater",(SUM(C30,C34,C38,C44,C51,C54,C57)+A13),IF(A7="B. Groundwater and subslab",(SUM(H25,H30,H34,H38,H44,H54,H57)+A13),""))</f>
        <v>27</v>
      </c>
      <c r="C15" s="53"/>
      <c r="D15" s="79"/>
    </row>
    <row r="17" spans="1:9" s="13" customFormat="1" ht="16.5" customHeight="1" thickBot="1" x14ac:dyDescent="0.3">
      <c r="A17" s="37" t="s">
        <v>79</v>
      </c>
      <c r="B17" s="37"/>
      <c r="C17" s="37"/>
      <c r="D17" s="37"/>
      <c r="F17" s="39" t="s">
        <v>81</v>
      </c>
      <c r="G17" s="38"/>
      <c r="H17" s="38"/>
      <c r="I17" s="38"/>
    </row>
    <row r="18" spans="1:9" s="13" customFormat="1" ht="48" thickBot="1" x14ac:dyDescent="0.3">
      <c r="A18" s="27" t="s">
        <v>41</v>
      </c>
      <c r="B18" s="28" t="s">
        <v>0</v>
      </c>
      <c r="C18" s="29" t="s">
        <v>12</v>
      </c>
      <c r="D18" s="30" t="s">
        <v>1</v>
      </c>
      <c r="F18" s="27" t="s">
        <v>41</v>
      </c>
      <c r="G18" s="28" t="s">
        <v>0</v>
      </c>
      <c r="H18" s="29" t="s">
        <v>12</v>
      </c>
      <c r="I18" s="30" t="s">
        <v>1</v>
      </c>
    </row>
    <row r="19" spans="1:9" s="13" customFormat="1" ht="37.5" customHeight="1" x14ac:dyDescent="0.25">
      <c r="A19" s="149" t="s">
        <v>82</v>
      </c>
      <c r="B19" s="41"/>
      <c r="C19" s="41"/>
      <c r="D19" s="42"/>
      <c r="F19" s="156" t="s">
        <v>42</v>
      </c>
      <c r="G19" s="99" t="s">
        <v>43</v>
      </c>
      <c r="H19" s="94">
        <v>0</v>
      </c>
      <c r="I19" s="152" t="s">
        <v>155</v>
      </c>
    </row>
    <row r="20" spans="1:9" s="13" customFormat="1" ht="37.5" customHeight="1" x14ac:dyDescent="0.25">
      <c r="A20" s="150"/>
      <c r="B20" s="41"/>
      <c r="C20" s="41"/>
      <c r="D20" s="42"/>
      <c r="F20" s="157"/>
      <c r="G20" s="23" t="s">
        <v>151</v>
      </c>
      <c r="H20" s="91">
        <v>1</v>
      </c>
      <c r="I20" s="155"/>
    </row>
    <row r="21" spans="1:9" s="13" customFormat="1" ht="37.5" customHeight="1" x14ac:dyDescent="0.25">
      <c r="A21" s="150"/>
      <c r="B21" s="41"/>
      <c r="C21" s="41"/>
      <c r="D21" s="42"/>
      <c r="F21" s="157"/>
      <c r="G21" s="23" t="s">
        <v>152</v>
      </c>
      <c r="H21" s="91">
        <v>2</v>
      </c>
      <c r="I21" s="155"/>
    </row>
    <row r="22" spans="1:9" s="13" customFormat="1" ht="37.5" customHeight="1" x14ac:dyDescent="0.25">
      <c r="A22" s="150"/>
      <c r="B22" s="41"/>
      <c r="C22" s="41"/>
      <c r="D22" s="42"/>
      <c r="F22" s="157"/>
      <c r="G22" s="23" t="s">
        <v>153</v>
      </c>
      <c r="H22" s="91">
        <v>4</v>
      </c>
      <c r="I22" s="155"/>
    </row>
    <row r="23" spans="1:9" s="13" customFormat="1" ht="37.5" customHeight="1" x14ac:dyDescent="0.25">
      <c r="A23" s="150"/>
      <c r="B23" s="41"/>
      <c r="C23" s="41"/>
      <c r="D23" s="42"/>
      <c r="F23" s="157"/>
      <c r="G23" s="23" t="s">
        <v>154</v>
      </c>
      <c r="H23" s="91">
        <v>8</v>
      </c>
      <c r="I23" s="155"/>
    </row>
    <row r="24" spans="1:9" s="13" customFormat="1" ht="37.5" customHeight="1" x14ac:dyDescent="0.25">
      <c r="A24" s="150"/>
      <c r="B24" s="41"/>
      <c r="C24" s="41"/>
      <c r="D24" s="42"/>
      <c r="F24" s="157"/>
      <c r="G24" s="23" t="s">
        <v>46</v>
      </c>
      <c r="H24" s="91">
        <v>16</v>
      </c>
      <c r="I24" s="155"/>
    </row>
    <row r="25" spans="1:9" s="13" customFormat="1" ht="27.75" customHeight="1" thickBot="1" x14ac:dyDescent="0.3">
      <c r="A25" s="151"/>
      <c r="B25" s="41"/>
      <c r="C25" s="41"/>
      <c r="D25" s="42"/>
      <c r="F25" s="157"/>
      <c r="G25" s="86" t="s">
        <v>120</v>
      </c>
      <c r="H25" s="96">
        <v>8</v>
      </c>
      <c r="I25" s="155"/>
    </row>
    <row r="26" spans="1:9" s="13" customFormat="1" ht="48.75" customHeight="1" x14ac:dyDescent="0.25">
      <c r="A26" s="158" t="s">
        <v>73</v>
      </c>
      <c r="B26" s="44" t="s">
        <v>123</v>
      </c>
      <c r="C26" s="89">
        <v>0</v>
      </c>
      <c r="D26" s="152" t="s">
        <v>156</v>
      </c>
      <c r="E26" s="110"/>
      <c r="F26" s="122" t="s">
        <v>73</v>
      </c>
      <c r="G26" s="45" t="s">
        <v>123</v>
      </c>
      <c r="H26" s="94">
        <v>0</v>
      </c>
      <c r="I26" s="152" t="s">
        <v>156</v>
      </c>
    </row>
    <row r="27" spans="1:9" s="13" customFormat="1" ht="52.5" customHeight="1" x14ac:dyDescent="0.25">
      <c r="A27" s="165"/>
      <c r="B27" s="31" t="s">
        <v>124</v>
      </c>
      <c r="C27" s="90">
        <v>3</v>
      </c>
      <c r="D27" s="153"/>
      <c r="E27" s="110"/>
      <c r="F27" s="123"/>
      <c r="G27" s="46" t="s">
        <v>124</v>
      </c>
      <c r="H27" s="91">
        <v>1</v>
      </c>
      <c r="I27" s="153"/>
    </row>
    <row r="28" spans="1:9" s="13" customFormat="1" ht="48.75" customHeight="1" x14ac:dyDescent="0.25">
      <c r="A28" s="165"/>
      <c r="B28" s="46" t="s">
        <v>125</v>
      </c>
      <c r="C28" s="91">
        <v>6</v>
      </c>
      <c r="D28" s="153"/>
      <c r="E28" s="111"/>
      <c r="F28" s="123"/>
      <c r="G28" s="46" t="s">
        <v>125</v>
      </c>
      <c r="H28" s="91">
        <v>2</v>
      </c>
      <c r="I28" s="153"/>
    </row>
    <row r="29" spans="1:9" s="13" customFormat="1" ht="48.75" customHeight="1" x14ac:dyDescent="0.25">
      <c r="A29" s="165"/>
      <c r="B29" s="46" t="s">
        <v>126</v>
      </c>
      <c r="C29" s="91">
        <v>12</v>
      </c>
      <c r="D29" s="153"/>
      <c r="E29" s="111"/>
      <c r="F29" s="123"/>
      <c r="G29" s="46" t="s">
        <v>126</v>
      </c>
      <c r="H29" s="95">
        <v>4</v>
      </c>
      <c r="I29" s="153"/>
    </row>
    <row r="30" spans="1:9" ht="30" customHeight="1" thickBot="1" x14ac:dyDescent="0.3">
      <c r="A30" s="166"/>
      <c r="B30" s="112" t="s">
        <v>120</v>
      </c>
      <c r="C30" s="92">
        <v>8</v>
      </c>
      <c r="D30" s="154"/>
      <c r="E30" s="110"/>
      <c r="F30" s="167"/>
      <c r="G30" s="86" t="s">
        <v>120</v>
      </c>
      <c r="H30" s="96">
        <v>2</v>
      </c>
      <c r="I30" s="154"/>
    </row>
    <row r="31" spans="1:9" ht="93" customHeight="1" x14ac:dyDescent="0.25">
      <c r="A31" s="158" t="s">
        <v>59</v>
      </c>
      <c r="B31" s="87" t="s">
        <v>61</v>
      </c>
      <c r="C31" s="93">
        <v>6</v>
      </c>
      <c r="D31" s="146" t="s">
        <v>127</v>
      </c>
      <c r="F31" s="122" t="s">
        <v>59</v>
      </c>
      <c r="G31" s="99" t="s">
        <v>61</v>
      </c>
      <c r="H31" s="94">
        <v>8</v>
      </c>
      <c r="I31" s="146" t="s">
        <v>127</v>
      </c>
    </row>
    <row r="32" spans="1:9" ht="93" customHeight="1" x14ac:dyDescent="0.25">
      <c r="A32" s="159"/>
      <c r="B32" s="23" t="s">
        <v>62</v>
      </c>
      <c r="C32" s="91">
        <v>3</v>
      </c>
      <c r="D32" s="147"/>
      <c r="F32" s="123"/>
      <c r="G32" s="23" t="s">
        <v>62</v>
      </c>
      <c r="H32" s="91">
        <v>4</v>
      </c>
      <c r="I32" s="147"/>
    </row>
    <row r="33" spans="1:45" ht="93" customHeight="1" x14ac:dyDescent="0.25">
      <c r="A33" s="159"/>
      <c r="B33" s="23" t="s">
        <v>60</v>
      </c>
      <c r="C33" s="90">
        <v>0</v>
      </c>
      <c r="D33" s="147"/>
      <c r="F33" s="123"/>
      <c r="G33" s="23" t="s">
        <v>60</v>
      </c>
      <c r="H33" s="91">
        <v>0</v>
      </c>
      <c r="I33" s="147"/>
    </row>
    <row r="34" spans="1:45" s="32" customFormat="1" ht="30" customHeight="1" thickBot="1" x14ac:dyDescent="0.3">
      <c r="A34" s="168"/>
      <c r="B34" s="112" t="s">
        <v>120</v>
      </c>
      <c r="C34" s="98">
        <v>3</v>
      </c>
      <c r="D34" s="148"/>
      <c r="E34" s="13"/>
      <c r="F34" s="167"/>
      <c r="G34" s="86" t="s">
        <v>120</v>
      </c>
      <c r="H34" s="96">
        <v>4</v>
      </c>
      <c r="I34" s="148"/>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row>
    <row r="35" spans="1:45" s="13" customFormat="1" ht="54.75" customHeight="1" x14ac:dyDescent="0.25">
      <c r="A35" s="158" t="s">
        <v>2</v>
      </c>
      <c r="B35" s="99" t="s">
        <v>3</v>
      </c>
      <c r="C35" s="94">
        <v>4</v>
      </c>
      <c r="D35" s="146" t="s">
        <v>135</v>
      </c>
      <c r="E35" s="24"/>
      <c r="F35" s="122" t="s">
        <v>2</v>
      </c>
      <c r="G35" s="99" t="s">
        <v>3</v>
      </c>
      <c r="H35" s="94">
        <v>4</v>
      </c>
      <c r="I35" s="146" t="s">
        <v>135</v>
      </c>
    </row>
    <row r="36" spans="1:45" s="13" customFormat="1" ht="54.75" customHeight="1" x14ac:dyDescent="0.25">
      <c r="A36" s="159"/>
      <c r="B36" s="23" t="s">
        <v>10</v>
      </c>
      <c r="C36" s="91">
        <v>2</v>
      </c>
      <c r="D36" s="147"/>
      <c r="F36" s="123"/>
      <c r="G36" s="23" t="s">
        <v>10</v>
      </c>
      <c r="H36" s="91">
        <v>2</v>
      </c>
      <c r="I36" s="147"/>
    </row>
    <row r="37" spans="1:45" s="13" customFormat="1" ht="54.75" customHeight="1" x14ac:dyDescent="0.25">
      <c r="A37" s="159"/>
      <c r="B37" s="23" t="s">
        <v>11</v>
      </c>
      <c r="C37" s="91">
        <v>0</v>
      </c>
      <c r="D37" s="147"/>
      <c r="F37" s="123"/>
      <c r="G37" s="23" t="s">
        <v>11</v>
      </c>
      <c r="H37" s="91">
        <v>0</v>
      </c>
      <c r="I37" s="147"/>
    </row>
    <row r="38" spans="1:45" ht="30" customHeight="1" thickBot="1" x14ac:dyDescent="0.3">
      <c r="A38" s="168"/>
      <c r="B38" s="112" t="s">
        <v>120</v>
      </c>
      <c r="C38" s="98">
        <v>2</v>
      </c>
      <c r="D38" s="148"/>
      <c r="F38" s="167"/>
      <c r="G38" s="86" t="s">
        <v>120</v>
      </c>
      <c r="H38" s="96">
        <v>2</v>
      </c>
      <c r="I38" s="148"/>
    </row>
    <row r="39" spans="1:45" ht="16.5" customHeight="1" x14ac:dyDescent="0.25">
      <c r="A39" s="158" t="s">
        <v>75</v>
      </c>
      <c r="B39" s="99" t="s">
        <v>48</v>
      </c>
      <c r="C39" s="93">
        <v>12</v>
      </c>
      <c r="D39" s="146" t="s">
        <v>4</v>
      </c>
      <c r="F39" s="122" t="s">
        <v>75</v>
      </c>
      <c r="G39" s="99" t="s">
        <v>48</v>
      </c>
      <c r="H39" s="94">
        <v>8</v>
      </c>
      <c r="I39" s="134" t="s">
        <v>4</v>
      </c>
    </row>
    <row r="40" spans="1:45" ht="16.5" customHeight="1" x14ac:dyDescent="0.25">
      <c r="A40" s="159"/>
      <c r="B40" s="23" t="s">
        <v>49</v>
      </c>
      <c r="C40" s="91">
        <v>9</v>
      </c>
      <c r="D40" s="147"/>
      <c r="F40" s="123"/>
      <c r="G40" s="23" t="s">
        <v>49</v>
      </c>
      <c r="H40" s="91">
        <v>6</v>
      </c>
      <c r="I40" s="135"/>
    </row>
    <row r="41" spans="1:45" ht="16.5" customHeight="1" x14ac:dyDescent="0.25">
      <c r="A41" s="159"/>
      <c r="B41" s="23" t="s">
        <v>50</v>
      </c>
      <c r="C41" s="91">
        <v>6</v>
      </c>
      <c r="D41" s="147"/>
      <c r="F41" s="123"/>
      <c r="G41" s="23" t="s">
        <v>50</v>
      </c>
      <c r="H41" s="91">
        <v>4</v>
      </c>
      <c r="I41" s="135"/>
    </row>
    <row r="42" spans="1:45" ht="16.5" customHeight="1" x14ac:dyDescent="0.25">
      <c r="A42" s="159"/>
      <c r="B42" s="23" t="s">
        <v>51</v>
      </c>
      <c r="C42" s="91">
        <v>2</v>
      </c>
      <c r="D42" s="147"/>
      <c r="F42" s="123"/>
      <c r="G42" s="23" t="s">
        <v>51</v>
      </c>
      <c r="H42" s="91">
        <v>2</v>
      </c>
      <c r="I42" s="135"/>
    </row>
    <row r="43" spans="1:45" ht="16.5" customHeight="1" x14ac:dyDescent="0.25">
      <c r="A43" s="159"/>
      <c r="B43" s="23" t="s">
        <v>80</v>
      </c>
      <c r="C43" s="90">
        <v>0</v>
      </c>
      <c r="D43" s="147"/>
      <c r="F43" s="123"/>
      <c r="G43" s="23" t="s">
        <v>52</v>
      </c>
      <c r="H43" s="91">
        <v>0</v>
      </c>
      <c r="I43" s="135"/>
    </row>
    <row r="44" spans="1:45" ht="16.5" customHeight="1" thickBot="1" x14ac:dyDescent="0.3">
      <c r="A44" s="159"/>
      <c r="B44" s="112" t="s">
        <v>120</v>
      </c>
      <c r="C44" s="98">
        <v>6</v>
      </c>
      <c r="D44" s="147"/>
      <c r="F44" s="167"/>
      <c r="G44" s="86" t="s">
        <v>120</v>
      </c>
      <c r="H44" s="96">
        <v>4</v>
      </c>
      <c r="I44" s="136"/>
    </row>
    <row r="45" spans="1:45" s="13" customFormat="1" ht="42.75" customHeight="1" x14ac:dyDescent="0.25">
      <c r="A45" s="158" t="s">
        <v>74</v>
      </c>
      <c r="B45" s="99" t="s">
        <v>134</v>
      </c>
      <c r="C45" s="94">
        <v>4</v>
      </c>
      <c r="D45" s="146" t="s">
        <v>158</v>
      </c>
      <c r="F45" s="143" t="s">
        <v>83</v>
      </c>
      <c r="G45" s="140"/>
      <c r="H45" s="140"/>
      <c r="I45" s="137"/>
    </row>
    <row r="46" spans="1:45" s="13" customFormat="1" ht="49.5" customHeight="1" x14ac:dyDescent="0.25">
      <c r="A46" s="159"/>
      <c r="B46" s="88" t="s">
        <v>133</v>
      </c>
      <c r="C46" s="90">
        <v>2</v>
      </c>
      <c r="D46" s="147"/>
      <c r="F46" s="144"/>
      <c r="G46" s="141"/>
      <c r="H46" s="141"/>
      <c r="I46" s="138"/>
    </row>
    <row r="47" spans="1:45" s="13" customFormat="1" ht="42.75" customHeight="1" x14ac:dyDescent="0.25">
      <c r="A47" s="159"/>
      <c r="B47" s="88" t="s">
        <v>131</v>
      </c>
      <c r="C47" s="90">
        <v>1</v>
      </c>
      <c r="D47" s="147"/>
      <c r="F47" s="144"/>
      <c r="G47" s="141"/>
      <c r="H47" s="141"/>
      <c r="I47" s="138"/>
    </row>
    <row r="48" spans="1:45" s="13" customFormat="1" ht="42.75" customHeight="1" x14ac:dyDescent="0.25">
      <c r="A48" s="159"/>
      <c r="B48" s="88" t="s">
        <v>132</v>
      </c>
      <c r="C48" s="90">
        <v>0</v>
      </c>
      <c r="D48" s="147"/>
      <c r="F48" s="144"/>
      <c r="G48" s="141"/>
      <c r="H48" s="141"/>
      <c r="I48" s="138"/>
    </row>
    <row r="49" spans="1:9" s="13" customFormat="1" ht="42.75" customHeight="1" x14ac:dyDescent="0.25">
      <c r="A49" s="159"/>
      <c r="B49" s="88" t="s">
        <v>129</v>
      </c>
      <c r="C49" s="90">
        <v>4</v>
      </c>
      <c r="D49" s="147"/>
      <c r="F49" s="145"/>
      <c r="G49" s="142"/>
      <c r="H49" s="142"/>
      <c r="I49" s="139"/>
    </row>
    <row r="50" spans="1:9" s="13" customFormat="1" ht="42.75" customHeight="1" x14ac:dyDescent="0.25">
      <c r="A50" s="159"/>
      <c r="B50" s="23" t="s">
        <v>130</v>
      </c>
      <c r="C50" s="90">
        <v>0</v>
      </c>
      <c r="D50" s="147"/>
      <c r="F50" s="145"/>
      <c r="G50" s="142"/>
      <c r="H50" s="142"/>
      <c r="I50" s="139"/>
    </row>
    <row r="51" spans="1:9" s="13" customFormat="1" ht="22.5" customHeight="1" thickBot="1" x14ac:dyDescent="0.3">
      <c r="A51" s="159"/>
      <c r="B51" s="115" t="s">
        <v>120</v>
      </c>
      <c r="C51" s="96">
        <v>4</v>
      </c>
      <c r="D51" s="147"/>
      <c r="F51" s="145"/>
      <c r="G51" s="142"/>
      <c r="H51" s="142"/>
      <c r="I51" s="139"/>
    </row>
    <row r="52" spans="1:9" s="13" customFormat="1" ht="26.25" customHeight="1" x14ac:dyDescent="0.25">
      <c r="A52" s="122" t="s">
        <v>136</v>
      </c>
      <c r="B52" s="100" t="s">
        <v>137</v>
      </c>
      <c r="C52" s="94">
        <v>4</v>
      </c>
      <c r="D52" s="128" t="s">
        <v>157</v>
      </c>
      <c r="F52" s="122" t="s">
        <v>136</v>
      </c>
      <c r="G52" s="100" t="s">
        <v>137</v>
      </c>
      <c r="H52" s="117">
        <v>3</v>
      </c>
      <c r="I52" s="128" t="s">
        <v>157</v>
      </c>
    </row>
    <row r="53" spans="1:9" s="13" customFormat="1" ht="26.25" customHeight="1" x14ac:dyDescent="0.25">
      <c r="A53" s="123"/>
      <c r="B53" s="102" t="s">
        <v>138</v>
      </c>
      <c r="C53" s="91">
        <v>0</v>
      </c>
      <c r="D53" s="129"/>
      <c r="F53" s="123"/>
      <c r="G53" s="102" t="s">
        <v>138</v>
      </c>
      <c r="H53" s="118">
        <v>0</v>
      </c>
      <c r="I53" s="129"/>
    </row>
    <row r="54" spans="1:9" s="13" customFormat="1" ht="26.25" customHeight="1" thickBot="1" x14ac:dyDescent="0.3">
      <c r="A54" s="124"/>
      <c r="B54" s="116" t="s">
        <v>120</v>
      </c>
      <c r="C54" s="98">
        <v>4</v>
      </c>
      <c r="D54" s="130"/>
      <c r="F54" s="124"/>
      <c r="G54" s="105" t="s">
        <v>120</v>
      </c>
      <c r="H54" s="96">
        <v>3</v>
      </c>
      <c r="I54" s="130"/>
    </row>
    <row r="55" spans="1:9" s="13" customFormat="1" ht="27.75" customHeight="1" x14ac:dyDescent="0.25">
      <c r="A55" s="122" t="s">
        <v>141</v>
      </c>
      <c r="B55" s="106" t="s">
        <v>139</v>
      </c>
      <c r="C55" s="94">
        <v>4</v>
      </c>
      <c r="D55" s="128" t="s">
        <v>142</v>
      </c>
      <c r="F55" s="122" t="s">
        <v>141</v>
      </c>
      <c r="G55" s="106" t="s">
        <v>139</v>
      </c>
      <c r="H55" s="117">
        <v>3</v>
      </c>
      <c r="I55" s="128" t="s">
        <v>142</v>
      </c>
    </row>
    <row r="56" spans="1:9" s="13" customFormat="1" ht="27.75" customHeight="1" x14ac:dyDescent="0.25">
      <c r="A56" s="123"/>
      <c r="B56" s="107" t="s">
        <v>140</v>
      </c>
      <c r="C56" s="91">
        <v>0</v>
      </c>
      <c r="D56" s="129"/>
      <c r="F56" s="123"/>
      <c r="G56" s="107" t="s">
        <v>140</v>
      </c>
      <c r="H56" s="118">
        <v>0</v>
      </c>
      <c r="I56" s="129"/>
    </row>
    <row r="57" spans="1:9" s="13" customFormat="1" ht="27.75" customHeight="1" thickBot="1" x14ac:dyDescent="0.3">
      <c r="A57" s="124"/>
      <c r="B57" s="105" t="s">
        <v>120</v>
      </c>
      <c r="C57" s="98">
        <v>0</v>
      </c>
      <c r="D57" s="130"/>
      <c r="F57" s="124"/>
      <c r="G57" s="105" t="s">
        <v>120</v>
      </c>
      <c r="H57" s="98">
        <v>3</v>
      </c>
      <c r="I57" s="130"/>
    </row>
    <row r="58" spans="1:9" s="13" customFormat="1" ht="24" customHeight="1" x14ac:dyDescent="0.25">
      <c r="A58" s="20"/>
      <c r="B58" s="20"/>
      <c r="C58" s="20"/>
      <c r="D58" s="114"/>
    </row>
    <row r="59" spans="1:9" s="13" customFormat="1" ht="18.75" x14ac:dyDescent="0.3">
      <c r="A59" s="57" t="s">
        <v>112</v>
      </c>
      <c r="B59" s="54"/>
      <c r="C59" s="20"/>
      <c r="D59" s="114"/>
    </row>
    <row r="60" spans="1:9" s="13" customFormat="1" ht="15.75" x14ac:dyDescent="0.25">
      <c r="A60" s="36" t="s">
        <v>159</v>
      </c>
      <c r="B60" s="22"/>
      <c r="C60" s="20"/>
      <c r="D60" s="21"/>
    </row>
    <row r="61" spans="1:9" s="13" customFormat="1" ht="15.75" x14ac:dyDescent="0.25">
      <c r="A61" s="55" t="s">
        <v>146</v>
      </c>
      <c r="B61" s="56">
        <v>1</v>
      </c>
      <c r="C61" s="20"/>
      <c r="D61" s="21"/>
    </row>
    <row r="63" spans="1:9" s="13" customFormat="1" x14ac:dyDescent="0.25">
      <c r="A63" s="4" t="s">
        <v>13</v>
      </c>
      <c r="B63" s="4" t="s">
        <v>14</v>
      </c>
      <c r="D63" s="14"/>
    </row>
    <row r="64" spans="1:9" s="13" customFormat="1" x14ac:dyDescent="0.25">
      <c r="A64" s="5">
        <v>0</v>
      </c>
      <c r="B64" s="6" t="s">
        <v>8</v>
      </c>
      <c r="D64" s="14"/>
    </row>
    <row r="65" spans="1:4" s="13" customFormat="1" x14ac:dyDescent="0.25">
      <c r="A65" s="108" t="s">
        <v>143</v>
      </c>
      <c r="B65" s="6" t="s">
        <v>16</v>
      </c>
      <c r="D65" s="14"/>
    </row>
    <row r="66" spans="1:4" s="13" customFormat="1" x14ac:dyDescent="0.25">
      <c r="A66" s="33" t="s">
        <v>144</v>
      </c>
      <c r="B66" s="6" t="s">
        <v>17</v>
      </c>
      <c r="D66" s="14"/>
    </row>
    <row r="67" spans="1:4" s="13" customFormat="1" x14ac:dyDescent="0.25">
      <c r="A67" s="5" t="s">
        <v>145</v>
      </c>
      <c r="B67" s="6" t="s">
        <v>18</v>
      </c>
      <c r="D67" s="14"/>
    </row>
    <row r="68" spans="1:4" s="13" customFormat="1" ht="18.75" x14ac:dyDescent="0.25">
      <c r="D68" s="25"/>
    </row>
    <row r="69" spans="1:4" s="13" customFormat="1" ht="18.75" x14ac:dyDescent="0.25">
      <c r="A69" s="47"/>
      <c r="D69" s="26"/>
    </row>
    <row r="70" spans="1:4" s="13" customFormat="1" ht="18.75" x14ac:dyDescent="0.25">
      <c r="D70" s="26"/>
    </row>
  </sheetData>
  <mergeCells count="33">
    <mergeCell ref="D31:D34"/>
    <mergeCell ref="F31:F34"/>
    <mergeCell ref="I31:I34"/>
    <mergeCell ref="I45:I51"/>
    <mergeCell ref="A35:A38"/>
    <mergeCell ref="D35:D38"/>
    <mergeCell ref="F35:F38"/>
    <mergeCell ref="I35:I38"/>
    <mergeCell ref="A39:A44"/>
    <mergeCell ref="D39:D44"/>
    <mergeCell ref="F39:F44"/>
    <mergeCell ref="I39:I44"/>
    <mergeCell ref="A45:A51"/>
    <mergeCell ref="D45:D51"/>
    <mergeCell ref="F45:F51"/>
    <mergeCell ref="G45:G51"/>
    <mergeCell ref="H45:H51"/>
    <mergeCell ref="A31:A34"/>
    <mergeCell ref="A19:A25"/>
    <mergeCell ref="F19:F25"/>
    <mergeCell ref="I19:I25"/>
    <mergeCell ref="A26:A30"/>
    <mergeCell ref="D26:D30"/>
    <mergeCell ref="F26:F30"/>
    <mergeCell ref="I26:I30"/>
    <mergeCell ref="A52:A54"/>
    <mergeCell ref="A55:A57"/>
    <mergeCell ref="D52:D54"/>
    <mergeCell ref="D55:D57"/>
    <mergeCell ref="I52:I54"/>
    <mergeCell ref="I55:I57"/>
    <mergeCell ref="F52:F54"/>
    <mergeCell ref="F55:F57"/>
  </mergeCells>
  <conditionalFormatting sqref="B30:C30 A17:D17 B34:C34 B38:C38 B44:C44 B51:C51 B54:C54 B57:C57">
    <cfRule type="expression" dxfId="47" priority="30">
      <formula>IF($A$7="B. Groundwater and subslab",TRUE,FALSE)</formula>
    </cfRule>
    <cfRule type="expression" dxfId="46" priority="31">
      <formula>IF($A$7="A. Only groundwater",TRUE,FALSE)</formula>
    </cfRule>
  </conditionalFormatting>
  <conditionalFormatting sqref="G25:H25 F17:I17 G30:H30 G34:H34 G38:H38 G44:H44">
    <cfRule type="expression" dxfId="45" priority="44">
      <formula>IF($A$7="B. Groundwater and subslab",TRUE,FALSE)</formula>
    </cfRule>
    <cfRule type="expression" dxfId="44" priority="45">
      <formula>IF($A$7="A. Only groundwater",TRUE,FALSE)</formula>
    </cfRule>
  </conditionalFormatting>
  <conditionalFormatting sqref="G54">
    <cfRule type="expression" dxfId="43" priority="7">
      <formula>IF($A$7="B. Groundwater and subslab",TRUE,FALSE)</formula>
    </cfRule>
    <cfRule type="expression" dxfId="42" priority="8">
      <formula>IF($A$7="A. Only groundwater",TRUE,FALSE)</formula>
    </cfRule>
  </conditionalFormatting>
  <conditionalFormatting sqref="G57">
    <cfRule type="expression" dxfId="41" priority="5">
      <formula>IF($A$7="B. Groundwater and subslab",TRUE,FALSE)</formula>
    </cfRule>
    <cfRule type="expression" dxfId="40" priority="6">
      <formula>IF($A$7="A. Only groundwater",TRUE,FALSE)</formula>
    </cfRule>
  </conditionalFormatting>
  <conditionalFormatting sqref="H54">
    <cfRule type="expression" dxfId="39" priority="3">
      <formula>IF($A$7="B. Groundwater and subslab",TRUE,FALSE)</formula>
    </cfRule>
    <cfRule type="expression" dxfId="38" priority="4">
      <formula>IF($A$7="A. Only groundwater",TRUE,FALSE)</formula>
    </cfRule>
  </conditionalFormatting>
  <conditionalFormatting sqref="H57">
    <cfRule type="expression" dxfId="37" priority="1">
      <formula>IF($A$7="B. Groundwater and subslab",TRUE,FALSE)</formula>
    </cfRule>
    <cfRule type="expression" dxfId="36" priority="2">
      <formula>IF($A$7="A. Only groundwater",TRUE,FALSE)</formula>
    </cfRule>
  </conditionalFormatting>
  <dataValidations count="14">
    <dataValidation type="list" showInputMessage="1" showErrorMessage="1" sqref="H44" xr:uid="{907085C4-D5F9-430D-9618-DD0606541D3E}">
      <formula1>$H$39:$H$43</formula1>
    </dataValidation>
    <dataValidation type="list" showInputMessage="1" showErrorMessage="1" sqref="H38" xr:uid="{2A660AE8-1CE4-49B3-8C64-6814AE0AC908}">
      <formula1>$H$35:$H$37</formula1>
    </dataValidation>
    <dataValidation type="list" showInputMessage="1" showErrorMessage="1" sqref="H34" xr:uid="{D4DDE18D-82DD-4474-AED6-BA2C234C435C}">
      <formula1>$H$31:$H$33</formula1>
    </dataValidation>
    <dataValidation type="list" showInputMessage="1" showErrorMessage="1" sqref="H30" xr:uid="{5A6EA9A4-4918-42EE-91B4-3CA127D9F675}">
      <formula1>$H$26:$H$29</formula1>
    </dataValidation>
    <dataValidation type="list" showInputMessage="1" showErrorMessage="1" sqref="H25" xr:uid="{9F8A8F69-45A2-4AA5-96A8-B36CBE176D3B}">
      <formula1>$H$19:$H$24</formula1>
    </dataValidation>
    <dataValidation type="list" showInputMessage="1" showErrorMessage="1" sqref="C51" xr:uid="{0E710FC3-EB5E-4D22-9641-CAEFA03A8839}">
      <formula1>$C$45:$C$50</formula1>
    </dataValidation>
    <dataValidation type="list" showInputMessage="1" showErrorMessage="1" sqref="C44" xr:uid="{EE2FD9F6-A847-4BC9-B503-D09E6A1484FA}">
      <formula1>$C$39:$C$43</formula1>
    </dataValidation>
    <dataValidation type="list" showInputMessage="1" showErrorMessage="1" sqref="C38" xr:uid="{BF19A63B-770B-4E40-A538-741431FC4124}">
      <formula1>$C$35:$C$37</formula1>
    </dataValidation>
    <dataValidation type="list" showInputMessage="1" showErrorMessage="1" sqref="C34" xr:uid="{DC3F7E47-0935-4651-B640-1A5843F46205}">
      <formula1>$C$31:$C$33</formula1>
    </dataValidation>
    <dataValidation type="list" showInputMessage="1" showErrorMessage="1" sqref="C30" xr:uid="{79161645-590C-4669-A70A-30FE2A6AB048}">
      <formula1>$C$26:$C$29</formula1>
    </dataValidation>
    <dataValidation type="list" showInputMessage="1" showErrorMessage="1" sqref="C54" xr:uid="{8C848A98-E607-4AAA-BDB7-ADDF1011E006}">
      <formula1>$C$52:$C$53</formula1>
    </dataValidation>
    <dataValidation type="list" showInputMessage="1" showErrorMessage="1" sqref="C57" xr:uid="{DC5A835D-B891-4172-AAB8-6831B8305E5C}">
      <formula1>$C$55:$C$56</formula1>
    </dataValidation>
    <dataValidation type="list" showInputMessage="1" showErrorMessage="1" sqref="H54" xr:uid="{847B3213-89A2-4A87-9739-DD6DBAEAFE56}">
      <formula1>$H$52:$H$53</formula1>
    </dataValidation>
    <dataValidation type="list" showInputMessage="1" showErrorMessage="1" sqref="H57" xr:uid="{1FDCD482-8B54-485B-975E-4CB6E026198A}">
      <formula1>$H$55:$H$56</formula1>
    </dataValidation>
  </dataValidations>
  <printOptions horizontalCentered="1"/>
  <pageMargins left="0.2" right="0.2" top="0.75" bottom="0.75" header="0.3" footer="0.3"/>
  <pageSetup scale="52" orientation="portrait" horizontalDpi="1200" verticalDpi="1200" r:id="rId1"/>
  <extLst>
    <ext xmlns:x14="http://schemas.microsoft.com/office/spreadsheetml/2009/9/main" uri="{CCE6A557-97BC-4b89-ADB6-D9C93CAAB3DF}">
      <x14:dataValidations xmlns:xm="http://schemas.microsoft.com/office/excel/2006/main" count="2">
        <x14:dataValidation type="list" showInputMessage="1" showErrorMessage="1" xr:uid="{0361414E-46A1-418B-8DEE-721F6A9EF17B}">
          <x14:formula1>
            <xm:f>Backup!$B$10:$B$17</xm:f>
          </x14:formula1>
          <xm:sqref>B61</xm:sqref>
        </x14:dataValidation>
        <x14:dataValidation type="list" showInputMessage="1" showErrorMessage="1" xr:uid="{6FDF3235-7ECD-460B-9F0D-1D32CC9E1B05}">
          <x14:formula1>
            <xm:f>Backup!$B$5:$B$7</xm:f>
          </x14:formula1>
          <xm:sqref>A7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9B147-B718-44E5-A7AC-2C5A9B46FAB5}">
  <sheetPr>
    <tabColor rgb="FFCCFFFF"/>
    <pageSetUpPr fitToPage="1"/>
  </sheetPr>
  <dimension ref="A1:AS70"/>
  <sheetViews>
    <sheetView showGridLines="0" zoomScale="80" zoomScaleNormal="80" workbookViewId="0">
      <selection activeCell="A4" sqref="A4"/>
    </sheetView>
  </sheetViews>
  <sheetFormatPr defaultColWidth="9.140625" defaultRowHeight="15" x14ac:dyDescent="0.25"/>
  <cols>
    <col min="1" max="1" width="31.42578125" style="13" customWidth="1"/>
    <col min="2" max="2" width="48.85546875" style="13" customWidth="1"/>
    <col min="3" max="3" width="14.7109375" style="13" customWidth="1"/>
    <col min="4" max="4" width="77.140625" style="14" customWidth="1"/>
    <col min="5" max="5" width="2.28515625" style="13" customWidth="1"/>
    <col min="6" max="6" width="31.42578125" style="13" customWidth="1"/>
    <col min="7" max="7" width="49" style="13" customWidth="1"/>
    <col min="8" max="8" width="14.7109375" style="13" customWidth="1"/>
    <col min="9" max="9" width="77.140625" style="13" customWidth="1"/>
    <col min="10" max="45" width="9.140625" style="13"/>
    <col min="46" max="16384" width="9.140625" style="1"/>
  </cols>
  <sheetData>
    <row r="1" spans="1:4" ht="23.25" x14ac:dyDescent="0.35">
      <c r="A1" s="48" t="s">
        <v>97</v>
      </c>
      <c r="C1" s="49"/>
    </row>
    <row r="2" spans="1:4" ht="8.25" customHeight="1" x14ac:dyDescent="0.3">
      <c r="A2" s="34"/>
    </row>
    <row r="3" spans="1:4" ht="18.75" x14ac:dyDescent="0.3">
      <c r="A3" s="35" t="s">
        <v>118</v>
      </c>
    </row>
    <row r="4" spans="1:4" ht="16.5" customHeight="1" x14ac:dyDescent="0.25">
      <c r="A4" s="119" t="s">
        <v>98</v>
      </c>
      <c r="B4" s="53"/>
      <c r="D4" s="73" t="s">
        <v>113</v>
      </c>
    </row>
    <row r="5" spans="1:4" x14ac:dyDescent="0.25">
      <c r="B5" s="53"/>
      <c r="D5" s="70" t="s">
        <v>92</v>
      </c>
    </row>
    <row r="6" spans="1:4" ht="18.75" x14ac:dyDescent="0.3">
      <c r="A6" s="35" t="s">
        <v>110</v>
      </c>
      <c r="B6" s="53"/>
      <c r="D6" s="71" t="s">
        <v>91</v>
      </c>
    </row>
    <row r="7" spans="1:4" ht="15.75" x14ac:dyDescent="0.25">
      <c r="A7" s="109" t="s">
        <v>77</v>
      </c>
      <c r="D7" s="69" t="s">
        <v>106</v>
      </c>
    </row>
    <row r="8" spans="1:4" x14ac:dyDescent="0.25">
      <c r="A8" s="1"/>
      <c r="B8" s="1"/>
    </row>
    <row r="9" spans="1:4" ht="18.75" x14ac:dyDescent="0.3">
      <c r="A9" s="35" t="s">
        <v>111</v>
      </c>
    </row>
    <row r="10" spans="1:4" ht="15.75" x14ac:dyDescent="0.25">
      <c r="A10" s="52" t="s">
        <v>115</v>
      </c>
    </row>
    <row r="12" spans="1:4" ht="18.75" x14ac:dyDescent="0.3">
      <c r="A12" s="35" t="s">
        <v>112</v>
      </c>
      <c r="D12" s="26"/>
    </row>
    <row r="13" spans="1:4" s="13" customFormat="1" x14ac:dyDescent="0.25">
      <c r="A13" s="74">
        <f>B61</f>
        <v>1</v>
      </c>
      <c r="B13" s="53" t="s">
        <v>119</v>
      </c>
    </row>
    <row r="14" spans="1:4" s="13" customFormat="1" ht="15.75" customHeight="1" x14ac:dyDescent="0.25">
      <c r="A14" s="79"/>
      <c r="B14" s="53"/>
      <c r="C14" s="53"/>
      <c r="D14" s="79"/>
    </row>
    <row r="15" spans="1:4" s="13" customFormat="1" ht="18.75" x14ac:dyDescent="0.25">
      <c r="A15" s="80" t="s">
        <v>114</v>
      </c>
      <c r="B15" s="78">
        <f>IF(A7="A. Only groundwater",(SUM(C30,C34,C38,C44,C51,C54,C57)+A13),IF(A7="B. Groundwater and subslab",(SUM(H25,H30,H34,H38,H44,H54,H57)+A13),""))</f>
        <v>19</v>
      </c>
      <c r="C15" s="53"/>
      <c r="D15" s="79"/>
    </row>
    <row r="17" spans="1:9" s="13" customFormat="1" ht="16.5" customHeight="1" thickBot="1" x14ac:dyDescent="0.3">
      <c r="A17" s="37" t="s">
        <v>79</v>
      </c>
      <c r="B17" s="37"/>
      <c r="C17" s="37"/>
      <c r="D17" s="37"/>
      <c r="F17" s="39" t="s">
        <v>81</v>
      </c>
      <c r="G17" s="38"/>
      <c r="H17" s="38"/>
      <c r="I17" s="38"/>
    </row>
    <row r="18" spans="1:9" s="13" customFormat="1" ht="48" thickBot="1" x14ac:dyDescent="0.3">
      <c r="A18" s="27" t="s">
        <v>41</v>
      </c>
      <c r="B18" s="28" t="s">
        <v>0</v>
      </c>
      <c r="C18" s="29" t="s">
        <v>12</v>
      </c>
      <c r="D18" s="30" t="s">
        <v>1</v>
      </c>
      <c r="F18" s="27" t="s">
        <v>41</v>
      </c>
      <c r="G18" s="28" t="s">
        <v>0</v>
      </c>
      <c r="H18" s="29" t="s">
        <v>12</v>
      </c>
      <c r="I18" s="30" t="s">
        <v>1</v>
      </c>
    </row>
    <row r="19" spans="1:9" s="13" customFormat="1" ht="37.5" customHeight="1" x14ac:dyDescent="0.25">
      <c r="A19" s="149" t="s">
        <v>82</v>
      </c>
      <c r="B19" s="41"/>
      <c r="C19" s="41"/>
      <c r="D19" s="42"/>
      <c r="F19" s="156" t="s">
        <v>42</v>
      </c>
      <c r="G19" s="99" t="s">
        <v>43</v>
      </c>
      <c r="H19" s="94">
        <v>0</v>
      </c>
      <c r="I19" s="152" t="s">
        <v>155</v>
      </c>
    </row>
    <row r="20" spans="1:9" s="13" customFormat="1" ht="37.5" customHeight="1" x14ac:dyDescent="0.25">
      <c r="A20" s="150"/>
      <c r="B20" s="41"/>
      <c r="C20" s="41"/>
      <c r="D20" s="42"/>
      <c r="F20" s="157"/>
      <c r="G20" s="23" t="s">
        <v>151</v>
      </c>
      <c r="H20" s="91">
        <v>1</v>
      </c>
      <c r="I20" s="155"/>
    </row>
    <row r="21" spans="1:9" s="13" customFormat="1" ht="37.5" customHeight="1" x14ac:dyDescent="0.25">
      <c r="A21" s="150"/>
      <c r="B21" s="41"/>
      <c r="C21" s="41"/>
      <c r="D21" s="42"/>
      <c r="F21" s="157"/>
      <c r="G21" s="23" t="s">
        <v>152</v>
      </c>
      <c r="H21" s="91">
        <v>2</v>
      </c>
      <c r="I21" s="155"/>
    </row>
    <row r="22" spans="1:9" s="13" customFormat="1" ht="37.5" customHeight="1" x14ac:dyDescent="0.25">
      <c r="A22" s="150"/>
      <c r="B22" s="41"/>
      <c r="C22" s="41"/>
      <c r="D22" s="42"/>
      <c r="F22" s="157"/>
      <c r="G22" s="23" t="s">
        <v>153</v>
      </c>
      <c r="H22" s="91">
        <v>4</v>
      </c>
      <c r="I22" s="155"/>
    </row>
    <row r="23" spans="1:9" s="13" customFormat="1" ht="37.5" customHeight="1" x14ac:dyDescent="0.25">
      <c r="A23" s="150"/>
      <c r="B23" s="41"/>
      <c r="C23" s="41"/>
      <c r="D23" s="42"/>
      <c r="F23" s="157"/>
      <c r="G23" s="23" t="s">
        <v>154</v>
      </c>
      <c r="H23" s="91">
        <v>8</v>
      </c>
      <c r="I23" s="155"/>
    </row>
    <row r="24" spans="1:9" s="13" customFormat="1" ht="37.5" customHeight="1" x14ac:dyDescent="0.25">
      <c r="A24" s="150"/>
      <c r="B24" s="41"/>
      <c r="C24" s="41"/>
      <c r="D24" s="42"/>
      <c r="F24" s="157"/>
      <c r="G24" s="23" t="s">
        <v>46</v>
      </c>
      <c r="H24" s="91">
        <v>16</v>
      </c>
      <c r="I24" s="155"/>
    </row>
    <row r="25" spans="1:9" s="13" customFormat="1" ht="27.75" customHeight="1" thickBot="1" x14ac:dyDescent="0.3">
      <c r="A25" s="151"/>
      <c r="B25" s="41"/>
      <c r="C25" s="41"/>
      <c r="D25" s="42"/>
      <c r="F25" s="157"/>
      <c r="G25" s="86" t="s">
        <v>120</v>
      </c>
      <c r="H25" s="96">
        <v>4</v>
      </c>
      <c r="I25" s="155"/>
    </row>
    <row r="26" spans="1:9" s="13" customFormat="1" ht="48.75" customHeight="1" x14ac:dyDescent="0.25">
      <c r="A26" s="158" t="s">
        <v>73</v>
      </c>
      <c r="B26" s="44" t="s">
        <v>123</v>
      </c>
      <c r="C26" s="89">
        <v>0</v>
      </c>
      <c r="D26" s="152" t="s">
        <v>156</v>
      </c>
      <c r="E26" s="110"/>
      <c r="F26" s="122" t="s">
        <v>73</v>
      </c>
      <c r="G26" s="45" t="s">
        <v>123</v>
      </c>
      <c r="H26" s="94">
        <v>0</v>
      </c>
      <c r="I26" s="152" t="s">
        <v>156</v>
      </c>
    </row>
    <row r="27" spans="1:9" s="13" customFormat="1" ht="52.5" customHeight="1" x14ac:dyDescent="0.25">
      <c r="A27" s="165"/>
      <c r="B27" s="31" t="s">
        <v>124</v>
      </c>
      <c r="C27" s="90">
        <v>3</v>
      </c>
      <c r="D27" s="153"/>
      <c r="E27" s="110"/>
      <c r="F27" s="123"/>
      <c r="G27" s="46" t="s">
        <v>124</v>
      </c>
      <c r="H27" s="91">
        <v>1</v>
      </c>
      <c r="I27" s="153"/>
    </row>
    <row r="28" spans="1:9" s="13" customFormat="1" ht="48.75" customHeight="1" x14ac:dyDescent="0.25">
      <c r="A28" s="165"/>
      <c r="B28" s="46" t="s">
        <v>125</v>
      </c>
      <c r="C28" s="91">
        <v>6</v>
      </c>
      <c r="D28" s="153"/>
      <c r="E28" s="111"/>
      <c r="F28" s="123"/>
      <c r="G28" s="46" t="s">
        <v>125</v>
      </c>
      <c r="H28" s="91">
        <v>2</v>
      </c>
      <c r="I28" s="153"/>
    </row>
    <row r="29" spans="1:9" s="13" customFormat="1" ht="48.75" customHeight="1" x14ac:dyDescent="0.25">
      <c r="A29" s="165"/>
      <c r="B29" s="46" t="s">
        <v>126</v>
      </c>
      <c r="C29" s="91">
        <v>12</v>
      </c>
      <c r="D29" s="153"/>
      <c r="E29" s="111"/>
      <c r="F29" s="123"/>
      <c r="G29" s="46" t="s">
        <v>126</v>
      </c>
      <c r="H29" s="95">
        <v>4</v>
      </c>
      <c r="I29" s="153"/>
    </row>
    <row r="30" spans="1:9" ht="30" customHeight="1" thickBot="1" x14ac:dyDescent="0.3">
      <c r="A30" s="166"/>
      <c r="B30" s="112" t="s">
        <v>120</v>
      </c>
      <c r="C30" s="92">
        <v>2</v>
      </c>
      <c r="D30" s="154"/>
      <c r="E30" s="110"/>
      <c r="F30" s="167"/>
      <c r="G30" s="113" t="s">
        <v>120</v>
      </c>
      <c r="H30" s="96">
        <v>2</v>
      </c>
      <c r="I30" s="154"/>
    </row>
    <row r="31" spans="1:9" ht="93" customHeight="1" x14ac:dyDescent="0.25">
      <c r="A31" s="158" t="s">
        <v>59</v>
      </c>
      <c r="B31" s="87" t="s">
        <v>61</v>
      </c>
      <c r="C31" s="93">
        <v>6</v>
      </c>
      <c r="D31" s="146" t="s">
        <v>127</v>
      </c>
      <c r="F31" s="122" t="s">
        <v>59</v>
      </c>
      <c r="G31" s="99" t="s">
        <v>61</v>
      </c>
      <c r="H31" s="94">
        <v>8</v>
      </c>
      <c r="I31" s="146" t="s">
        <v>127</v>
      </c>
    </row>
    <row r="32" spans="1:9" ht="93" customHeight="1" x14ac:dyDescent="0.25">
      <c r="A32" s="159"/>
      <c r="B32" s="23" t="s">
        <v>62</v>
      </c>
      <c r="C32" s="91">
        <v>3</v>
      </c>
      <c r="D32" s="147"/>
      <c r="F32" s="123"/>
      <c r="G32" s="23" t="s">
        <v>62</v>
      </c>
      <c r="H32" s="91">
        <v>4</v>
      </c>
      <c r="I32" s="147"/>
    </row>
    <row r="33" spans="1:45" ht="93" customHeight="1" x14ac:dyDescent="0.25">
      <c r="A33" s="159"/>
      <c r="B33" s="88" t="s">
        <v>60</v>
      </c>
      <c r="C33" s="90">
        <v>0</v>
      </c>
      <c r="D33" s="147"/>
      <c r="F33" s="123"/>
      <c r="G33" s="23" t="s">
        <v>60</v>
      </c>
      <c r="H33" s="91">
        <v>0</v>
      </c>
      <c r="I33" s="147"/>
    </row>
    <row r="34" spans="1:45" s="32" customFormat="1" ht="16.5" thickBot="1" x14ac:dyDescent="0.3">
      <c r="A34" s="168"/>
      <c r="B34" s="86" t="s">
        <v>120</v>
      </c>
      <c r="C34" s="98">
        <v>3</v>
      </c>
      <c r="D34" s="148"/>
      <c r="E34" s="13"/>
      <c r="F34" s="167"/>
      <c r="G34" s="86" t="s">
        <v>120</v>
      </c>
      <c r="H34" s="96">
        <v>2</v>
      </c>
      <c r="I34" s="148"/>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row>
    <row r="35" spans="1:45" s="13" customFormat="1" ht="54.75" customHeight="1" x14ac:dyDescent="0.25">
      <c r="A35" s="158" t="s">
        <v>2</v>
      </c>
      <c r="B35" s="99" t="s">
        <v>3</v>
      </c>
      <c r="C35" s="94">
        <v>4</v>
      </c>
      <c r="D35" s="146" t="s">
        <v>135</v>
      </c>
      <c r="E35" s="24"/>
      <c r="F35" s="122" t="s">
        <v>2</v>
      </c>
      <c r="G35" s="99" t="s">
        <v>3</v>
      </c>
      <c r="H35" s="94">
        <v>4</v>
      </c>
      <c r="I35" s="146" t="s">
        <v>135</v>
      </c>
    </row>
    <row r="36" spans="1:45" s="13" customFormat="1" ht="54.75" customHeight="1" x14ac:dyDescent="0.25">
      <c r="A36" s="159"/>
      <c r="B36" s="23" t="s">
        <v>10</v>
      </c>
      <c r="C36" s="91">
        <v>2</v>
      </c>
      <c r="D36" s="147"/>
      <c r="F36" s="123"/>
      <c r="G36" s="23" t="s">
        <v>10</v>
      </c>
      <c r="H36" s="91">
        <v>2</v>
      </c>
      <c r="I36" s="147"/>
    </row>
    <row r="37" spans="1:45" s="13" customFormat="1" ht="54.75" customHeight="1" x14ac:dyDescent="0.25">
      <c r="A37" s="159"/>
      <c r="B37" s="23" t="s">
        <v>11</v>
      </c>
      <c r="C37" s="91">
        <v>0</v>
      </c>
      <c r="D37" s="147"/>
      <c r="F37" s="123"/>
      <c r="G37" s="23" t="s">
        <v>11</v>
      </c>
      <c r="H37" s="91">
        <v>0</v>
      </c>
      <c r="I37" s="147"/>
    </row>
    <row r="38" spans="1:45" ht="30" customHeight="1" thickBot="1" x14ac:dyDescent="0.3">
      <c r="A38" s="168"/>
      <c r="B38" s="86" t="s">
        <v>120</v>
      </c>
      <c r="C38" s="98">
        <v>3</v>
      </c>
      <c r="D38" s="148"/>
      <c r="F38" s="167"/>
      <c r="G38" s="86" t="s">
        <v>120</v>
      </c>
      <c r="H38" s="96">
        <v>2</v>
      </c>
      <c r="I38" s="148"/>
    </row>
    <row r="39" spans="1:45" ht="16.5" customHeight="1" x14ac:dyDescent="0.25">
      <c r="A39" s="158" t="s">
        <v>75</v>
      </c>
      <c r="B39" s="99" t="s">
        <v>48</v>
      </c>
      <c r="C39" s="93">
        <v>12</v>
      </c>
      <c r="D39" s="146" t="s">
        <v>4</v>
      </c>
      <c r="F39" s="122" t="s">
        <v>75</v>
      </c>
      <c r="G39" s="99" t="s">
        <v>48</v>
      </c>
      <c r="H39" s="94">
        <v>8</v>
      </c>
      <c r="I39" s="134" t="s">
        <v>4</v>
      </c>
    </row>
    <row r="40" spans="1:45" ht="16.5" customHeight="1" x14ac:dyDescent="0.25">
      <c r="A40" s="159"/>
      <c r="B40" s="23" t="s">
        <v>49</v>
      </c>
      <c r="C40" s="91">
        <v>9</v>
      </c>
      <c r="D40" s="147"/>
      <c r="F40" s="123"/>
      <c r="G40" s="23" t="s">
        <v>49</v>
      </c>
      <c r="H40" s="91">
        <v>6</v>
      </c>
      <c r="I40" s="135"/>
    </row>
    <row r="41" spans="1:45" ht="16.5" customHeight="1" x14ac:dyDescent="0.25">
      <c r="A41" s="159"/>
      <c r="B41" s="23" t="s">
        <v>50</v>
      </c>
      <c r="C41" s="91">
        <v>6</v>
      </c>
      <c r="D41" s="147"/>
      <c r="F41" s="123"/>
      <c r="G41" s="23" t="s">
        <v>50</v>
      </c>
      <c r="H41" s="91">
        <v>4</v>
      </c>
      <c r="I41" s="135"/>
    </row>
    <row r="42" spans="1:45" ht="16.5" customHeight="1" x14ac:dyDescent="0.25">
      <c r="A42" s="159"/>
      <c r="B42" s="23" t="s">
        <v>51</v>
      </c>
      <c r="C42" s="91">
        <v>2</v>
      </c>
      <c r="D42" s="147"/>
      <c r="F42" s="123"/>
      <c r="G42" s="23" t="s">
        <v>51</v>
      </c>
      <c r="H42" s="91">
        <v>2</v>
      </c>
      <c r="I42" s="135"/>
    </row>
    <row r="43" spans="1:45" ht="16.5" customHeight="1" x14ac:dyDescent="0.25">
      <c r="A43" s="159"/>
      <c r="B43" s="88" t="s">
        <v>80</v>
      </c>
      <c r="C43" s="90">
        <v>0</v>
      </c>
      <c r="D43" s="147"/>
      <c r="F43" s="123"/>
      <c r="G43" s="23" t="s">
        <v>52</v>
      </c>
      <c r="H43" s="91">
        <v>0</v>
      </c>
      <c r="I43" s="135"/>
    </row>
    <row r="44" spans="1:45" ht="16.5" customHeight="1" thickBot="1" x14ac:dyDescent="0.3">
      <c r="A44" s="159"/>
      <c r="B44" s="86" t="s">
        <v>120</v>
      </c>
      <c r="C44" s="98">
        <v>2</v>
      </c>
      <c r="D44" s="147"/>
      <c r="F44" s="167"/>
      <c r="G44" s="86" t="s">
        <v>120</v>
      </c>
      <c r="H44" s="96">
        <v>4</v>
      </c>
      <c r="I44" s="136"/>
    </row>
    <row r="45" spans="1:45" s="13" customFormat="1" ht="42.75" customHeight="1" x14ac:dyDescent="0.25">
      <c r="A45" s="158" t="s">
        <v>74</v>
      </c>
      <c r="B45" s="99" t="s">
        <v>134</v>
      </c>
      <c r="C45" s="94">
        <v>4</v>
      </c>
      <c r="D45" s="146" t="s">
        <v>158</v>
      </c>
      <c r="F45" s="143" t="s">
        <v>83</v>
      </c>
      <c r="G45" s="140"/>
      <c r="H45" s="140"/>
      <c r="I45" s="137"/>
    </row>
    <row r="46" spans="1:45" s="13" customFormat="1" ht="49.5" customHeight="1" x14ac:dyDescent="0.25">
      <c r="A46" s="159"/>
      <c r="B46" s="88" t="s">
        <v>133</v>
      </c>
      <c r="C46" s="90">
        <v>2</v>
      </c>
      <c r="D46" s="147"/>
      <c r="F46" s="144"/>
      <c r="G46" s="141"/>
      <c r="H46" s="141"/>
      <c r="I46" s="138"/>
    </row>
    <row r="47" spans="1:45" s="13" customFormat="1" ht="42.75" customHeight="1" x14ac:dyDescent="0.25">
      <c r="A47" s="159"/>
      <c r="B47" s="88" t="s">
        <v>131</v>
      </c>
      <c r="C47" s="90">
        <v>1</v>
      </c>
      <c r="D47" s="147"/>
      <c r="F47" s="144"/>
      <c r="G47" s="141"/>
      <c r="H47" s="141"/>
      <c r="I47" s="138"/>
    </row>
    <row r="48" spans="1:45" s="13" customFormat="1" ht="42.75" customHeight="1" x14ac:dyDescent="0.25">
      <c r="A48" s="159"/>
      <c r="B48" s="88" t="s">
        <v>132</v>
      </c>
      <c r="C48" s="90">
        <v>0</v>
      </c>
      <c r="D48" s="147"/>
      <c r="F48" s="144"/>
      <c r="G48" s="141"/>
      <c r="H48" s="141"/>
      <c r="I48" s="138"/>
    </row>
    <row r="49" spans="1:9" s="13" customFormat="1" ht="42.75" customHeight="1" x14ac:dyDescent="0.25">
      <c r="A49" s="159"/>
      <c r="B49" s="88" t="s">
        <v>129</v>
      </c>
      <c r="C49" s="90">
        <v>4</v>
      </c>
      <c r="D49" s="147"/>
      <c r="F49" s="145"/>
      <c r="G49" s="142"/>
      <c r="H49" s="142"/>
      <c r="I49" s="139"/>
    </row>
    <row r="50" spans="1:9" s="13" customFormat="1" ht="42.75" customHeight="1" x14ac:dyDescent="0.25">
      <c r="A50" s="159"/>
      <c r="B50" s="88" t="s">
        <v>130</v>
      </c>
      <c r="C50" s="90">
        <v>0</v>
      </c>
      <c r="D50" s="147"/>
      <c r="F50" s="145"/>
      <c r="G50" s="142"/>
      <c r="H50" s="142"/>
      <c r="I50" s="139"/>
    </row>
    <row r="51" spans="1:9" s="13" customFormat="1" ht="22.5" customHeight="1" thickBot="1" x14ac:dyDescent="0.3">
      <c r="A51" s="159"/>
      <c r="B51" s="86" t="s">
        <v>120</v>
      </c>
      <c r="C51" s="96">
        <v>0</v>
      </c>
      <c r="D51" s="147"/>
      <c r="F51" s="145"/>
      <c r="G51" s="142"/>
      <c r="H51" s="142"/>
      <c r="I51" s="139"/>
    </row>
    <row r="52" spans="1:9" s="13" customFormat="1" ht="26.25" customHeight="1" x14ac:dyDescent="0.25">
      <c r="A52" s="122" t="s">
        <v>136</v>
      </c>
      <c r="B52" s="120" t="s">
        <v>137</v>
      </c>
      <c r="C52" s="94">
        <v>4</v>
      </c>
      <c r="D52" s="128" t="s">
        <v>157</v>
      </c>
      <c r="F52" s="122" t="s">
        <v>136</v>
      </c>
      <c r="G52" s="120" t="s">
        <v>137</v>
      </c>
      <c r="H52" s="94">
        <v>3</v>
      </c>
      <c r="I52" s="128" t="s">
        <v>157</v>
      </c>
    </row>
    <row r="53" spans="1:9" s="13" customFormat="1" ht="26.25" customHeight="1" x14ac:dyDescent="0.25">
      <c r="A53" s="123"/>
      <c r="B53" s="121" t="s">
        <v>138</v>
      </c>
      <c r="C53" s="91">
        <v>0</v>
      </c>
      <c r="D53" s="129"/>
      <c r="F53" s="123"/>
      <c r="G53" s="121" t="s">
        <v>138</v>
      </c>
      <c r="H53" s="91">
        <v>0</v>
      </c>
      <c r="I53" s="129"/>
    </row>
    <row r="54" spans="1:9" s="13" customFormat="1" ht="26.25" customHeight="1" thickBot="1" x14ac:dyDescent="0.3">
      <c r="A54" s="124"/>
      <c r="B54" s="105" t="s">
        <v>120</v>
      </c>
      <c r="C54" s="98">
        <v>4</v>
      </c>
      <c r="D54" s="130"/>
      <c r="F54" s="124"/>
      <c r="G54" s="105" t="s">
        <v>120</v>
      </c>
      <c r="H54" s="96">
        <v>3</v>
      </c>
      <c r="I54" s="130"/>
    </row>
    <row r="55" spans="1:9" s="13" customFormat="1" ht="27.75" customHeight="1" x14ac:dyDescent="0.25">
      <c r="A55" s="122" t="s">
        <v>141</v>
      </c>
      <c r="B55" s="106" t="s">
        <v>139</v>
      </c>
      <c r="C55" s="94">
        <v>4</v>
      </c>
      <c r="D55" s="128" t="s">
        <v>142</v>
      </c>
      <c r="F55" s="122" t="s">
        <v>141</v>
      </c>
      <c r="G55" s="106" t="s">
        <v>139</v>
      </c>
      <c r="H55" s="94">
        <v>3</v>
      </c>
      <c r="I55" s="128" t="s">
        <v>142</v>
      </c>
    </row>
    <row r="56" spans="1:9" s="13" customFormat="1" ht="27.75" customHeight="1" x14ac:dyDescent="0.25">
      <c r="A56" s="123"/>
      <c r="B56" s="107" t="s">
        <v>140</v>
      </c>
      <c r="C56" s="91">
        <v>0</v>
      </c>
      <c r="D56" s="129"/>
      <c r="F56" s="123"/>
      <c r="G56" s="107" t="s">
        <v>140</v>
      </c>
      <c r="H56" s="91">
        <v>0</v>
      </c>
      <c r="I56" s="129"/>
    </row>
    <row r="57" spans="1:9" s="13" customFormat="1" ht="27.75" customHeight="1" thickBot="1" x14ac:dyDescent="0.3">
      <c r="A57" s="124"/>
      <c r="B57" s="105" t="s">
        <v>120</v>
      </c>
      <c r="C57" s="98">
        <v>4</v>
      </c>
      <c r="D57" s="130"/>
      <c r="F57" s="124"/>
      <c r="G57" s="105" t="s">
        <v>120</v>
      </c>
      <c r="H57" s="98">
        <v>3</v>
      </c>
      <c r="I57" s="130"/>
    </row>
    <row r="58" spans="1:9" s="13" customFormat="1" ht="24" customHeight="1" x14ac:dyDescent="0.25">
      <c r="A58" s="20"/>
      <c r="B58" s="20"/>
      <c r="C58" s="20"/>
      <c r="D58" s="114"/>
    </row>
    <row r="59" spans="1:9" s="13" customFormat="1" ht="18.75" x14ac:dyDescent="0.3">
      <c r="A59" s="57" t="s">
        <v>112</v>
      </c>
      <c r="B59" s="54"/>
      <c r="C59" s="20"/>
      <c r="D59" s="114"/>
    </row>
    <row r="60" spans="1:9" s="13" customFormat="1" ht="15.75" x14ac:dyDescent="0.25">
      <c r="A60" s="36" t="s">
        <v>159</v>
      </c>
      <c r="B60" s="22"/>
      <c r="C60" s="20"/>
      <c r="D60" s="21"/>
    </row>
    <row r="61" spans="1:9" s="13" customFormat="1" ht="15.75" x14ac:dyDescent="0.25">
      <c r="A61" s="55" t="s">
        <v>146</v>
      </c>
      <c r="B61" s="56">
        <v>1</v>
      </c>
      <c r="C61" s="20"/>
      <c r="D61" s="21"/>
    </row>
    <row r="63" spans="1:9" s="13" customFormat="1" x14ac:dyDescent="0.25">
      <c r="A63" s="4" t="s">
        <v>13</v>
      </c>
      <c r="B63" s="4" t="s">
        <v>14</v>
      </c>
      <c r="D63" s="14"/>
    </row>
    <row r="64" spans="1:9" s="13" customFormat="1" x14ac:dyDescent="0.25">
      <c r="A64" s="5">
        <v>0</v>
      </c>
      <c r="B64" s="6" t="s">
        <v>8</v>
      </c>
      <c r="D64" s="14"/>
    </row>
    <row r="65" spans="1:4" s="13" customFormat="1" x14ac:dyDescent="0.25">
      <c r="A65" s="108" t="s">
        <v>143</v>
      </c>
      <c r="B65" s="6" t="s">
        <v>16</v>
      </c>
      <c r="D65" s="14"/>
    </row>
    <row r="66" spans="1:4" s="13" customFormat="1" x14ac:dyDescent="0.25">
      <c r="A66" s="33" t="s">
        <v>144</v>
      </c>
      <c r="B66" s="6" t="s">
        <v>17</v>
      </c>
      <c r="D66" s="14"/>
    </row>
    <row r="67" spans="1:4" s="13" customFormat="1" x14ac:dyDescent="0.25">
      <c r="A67" s="5" t="s">
        <v>145</v>
      </c>
      <c r="B67" s="6" t="s">
        <v>18</v>
      </c>
      <c r="D67" s="14"/>
    </row>
    <row r="68" spans="1:4" s="13" customFormat="1" ht="18.75" x14ac:dyDescent="0.25">
      <c r="D68" s="25"/>
    </row>
    <row r="69" spans="1:4" s="13" customFormat="1" ht="18.75" x14ac:dyDescent="0.25">
      <c r="A69" s="47"/>
      <c r="D69" s="26"/>
    </row>
    <row r="70" spans="1:4" s="13" customFormat="1" ht="18.75" x14ac:dyDescent="0.25">
      <c r="D70" s="26"/>
    </row>
  </sheetData>
  <mergeCells count="33">
    <mergeCell ref="D31:D34"/>
    <mergeCell ref="F31:F34"/>
    <mergeCell ref="I31:I34"/>
    <mergeCell ref="I45:I51"/>
    <mergeCell ref="A35:A38"/>
    <mergeCell ref="D35:D38"/>
    <mergeCell ref="F35:F38"/>
    <mergeCell ref="I35:I38"/>
    <mergeCell ref="A39:A44"/>
    <mergeCell ref="D39:D44"/>
    <mergeCell ref="F39:F44"/>
    <mergeCell ref="I39:I44"/>
    <mergeCell ref="A45:A51"/>
    <mergeCell ref="D45:D51"/>
    <mergeCell ref="F45:F51"/>
    <mergeCell ref="G45:G51"/>
    <mergeCell ref="H45:H51"/>
    <mergeCell ref="A31:A34"/>
    <mergeCell ref="A19:A25"/>
    <mergeCell ref="F19:F25"/>
    <mergeCell ref="I19:I25"/>
    <mergeCell ref="A26:A30"/>
    <mergeCell ref="D26:D30"/>
    <mergeCell ref="F26:F30"/>
    <mergeCell ref="I26:I30"/>
    <mergeCell ref="A52:A54"/>
    <mergeCell ref="A55:A57"/>
    <mergeCell ref="D52:D54"/>
    <mergeCell ref="D55:D57"/>
    <mergeCell ref="I52:I54"/>
    <mergeCell ref="I55:I57"/>
    <mergeCell ref="F52:F54"/>
    <mergeCell ref="F55:F57"/>
  </mergeCells>
  <conditionalFormatting sqref="B30:C30 B34:C34 B38:C38 B44:C44 A17:D17 B51:C51 B57:C57 B54:C54">
    <cfRule type="expression" dxfId="35" priority="78">
      <formula>IF($A$7="B. Groundwater and subslab",TRUE,FALSE)</formula>
    </cfRule>
    <cfRule type="expression" dxfId="34" priority="79">
      <formula>IF($A$7="A. Only groundwater",TRUE,FALSE)</formula>
    </cfRule>
  </conditionalFormatting>
  <conditionalFormatting sqref="G25:H25 G30:H30 G34:H34 G38:H38 G44:H44 F17:I17">
    <cfRule type="expression" dxfId="33" priority="92">
      <formula>IF($A$7="B. Groundwater and subslab",TRUE,FALSE)</formula>
    </cfRule>
    <cfRule type="expression" dxfId="32" priority="93">
      <formula>IF($A$7="A. Only groundwater",TRUE,FALSE)</formula>
    </cfRule>
  </conditionalFormatting>
  <conditionalFormatting sqref="G54">
    <cfRule type="expression" dxfId="31" priority="7">
      <formula>IF($A$7="B. Groundwater and subslab",TRUE,FALSE)</formula>
    </cfRule>
    <cfRule type="expression" dxfId="30" priority="8">
      <formula>IF($A$7="A. Only groundwater",TRUE,FALSE)</formula>
    </cfRule>
  </conditionalFormatting>
  <conditionalFormatting sqref="G57">
    <cfRule type="expression" dxfId="29" priority="5">
      <formula>IF($A$7="B. Groundwater and subslab",TRUE,FALSE)</formula>
    </cfRule>
    <cfRule type="expression" dxfId="28" priority="6">
      <formula>IF($A$7="A. Only groundwater",TRUE,FALSE)</formula>
    </cfRule>
  </conditionalFormatting>
  <conditionalFormatting sqref="H54">
    <cfRule type="expression" dxfId="27" priority="3">
      <formula>IF($A$7="B. Groundwater and subslab",TRUE,FALSE)</formula>
    </cfRule>
    <cfRule type="expression" dxfId="26" priority="4">
      <formula>IF($A$7="A. Only groundwater",TRUE,FALSE)</formula>
    </cfRule>
  </conditionalFormatting>
  <conditionalFormatting sqref="H57">
    <cfRule type="expression" dxfId="25" priority="1">
      <formula>IF($A$7="B. Groundwater and subslab",TRUE,FALSE)</formula>
    </cfRule>
    <cfRule type="expression" dxfId="24" priority="2">
      <formula>IF($A$7="A. Only groundwater",TRUE,FALSE)</formula>
    </cfRule>
  </conditionalFormatting>
  <dataValidations count="14">
    <dataValidation type="list" showInputMessage="1" showErrorMessage="1" sqref="C30" xr:uid="{7B204697-FBAD-4AD1-B9E5-9FA628830B7E}">
      <formula1>$C$26:$C$29</formula1>
    </dataValidation>
    <dataValidation type="list" showInputMessage="1" showErrorMessage="1" sqref="C34" xr:uid="{E3912585-A8D6-45F2-8B35-D84BDA31809D}">
      <formula1>$C$31:$C$33</formula1>
    </dataValidation>
    <dataValidation type="list" showInputMessage="1" showErrorMessage="1" sqref="C38" xr:uid="{8C08974A-1CDB-4A2A-9659-BD24521BC9F8}">
      <formula1>$C$35:$C$37</formula1>
    </dataValidation>
    <dataValidation type="list" showInputMessage="1" showErrorMessage="1" sqref="C44" xr:uid="{FCAE8309-A10C-4FF8-BFDC-08BA0F0CEDE4}">
      <formula1>$C$39:$C$43</formula1>
    </dataValidation>
    <dataValidation type="list" showInputMessage="1" showErrorMessage="1" sqref="C51" xr:uid="{FAF5549B-8B0A-407D-8582-E73306809FBA}">
      <formula1>$C$45:$C$50</formula1>
    </dataValidation>
    <dataValidation type="list" showInputMessage="1" showErrorMessage="1" sqref="H25" xr:uid="{3DAA5C57-6201-4B73-A1E3-8AEBB08693CF}">
      <formula1>$H$19:$H$24</formula1>
    </dataValidation>
    <dataValidation type="list" showInputMessage="1" showErrorMessage="1" sqref="H30" xr:uid="{BDA9DD1E-C2F2-4C06-9ADB-5B612788D85D}">
      <formula1>$H$26:$H$29</formula1>
    </dataValidation>
    <dataValidation type="list" showInputMessage="1" showErrorMessage="1" sqref="H34" xr:uid="{B69A5872-5B59-489B-B721-7808B93D60B0}">
      <formula1>$H$31:$H$33</formula1>
    </dataValidation>
    <dataValidation type="list" showInputMessage="1" showErrorMessage="1" sqref="H38" xr:uid="{DD56630D-0F1B-49CF-AE79-14B49B273C26}">
      <formula1>$H$35:$H$37</formula1>
    </dataValidation>
    <dataValidation type="list" showInputMessage="1" showErrorMessage="1" sqref="H44" xr:uid="{13CA7DC7-0D7B-4FB9-A842-6875C4088201}">
      <formula1>$H$39:$H$43</formula1>
    </dataValidation>
    <dataValidation type="list" showInputMessage="1" showErrorMessage="1" sqref="C54" xr:uid="{0FA56C2A-8658-4121-A8D0-1F2210EA17C9}">
      <formula1>$C$52:$C$53</formula1>
    </dataValidation>
    <dataValidation type="list" showInputMessage="1" showErrorMessage="1" sqref="C57" xr:uid="{2B992489-E8AF-4213-AA63-E3E3280EB73B}">
      <formula1>$C$55:$C$56</formula1>
    </dataValidation>
    <dataValidation type="list" showInputMessage="1" showErrorMessage="1" sqref="H54" xr:uid="{C077553A-DBDB-490D-9594-5841392C01A8}">
      <formula1>$H$52:$H$53</formula1>
    </dataValidation>
    <dataValidation type="list" showInputMessage="1" showErrorMessage="1" sqref="H57" xr:uid="{335D22D0-5B78-408C-92FC-3F00FA950E53}">
      <formula1>$H$55:$H$56</formula1>
    </dataValidation>
  </dataValidations>
  <printOptions horizontalCentered="1"/>
  <pageMargins left="0.2" right="0.2" top="0.75" bottom="0.75" header="0.3" footer="0.3"/>
  <pageSetup scale="52" orientation="portrait" horizontalDpi="1200" verticalDpi="1200" r:id="rId1"/>
  <extLst>
    <ext xmlns:x14="http://schemas.microsoft.com/office/spreadsheetml/2009/9/main" uri="{CCE6A557-97BC-4b89-ADB6-D9C93CAAB3DF}">
      <x14:dataValidations xmlns:xm="http://schemas.microsoft.com/office/excel/2006/main" count="2">
        <x14:dataValidation type="list" showInputMessage="1" showErrorMessage="1" xr:uid="{A6C2EED9-F310-4252-96DF-BC454D53FB81}">
          <x14:formula1>
            <xm:f>Backup!$B$5:$B$7</xm:f>
          </x14:formula1>
          <xm:sqref>A7</xm:sqref>
        </x14:dataValidation>
        <x14:dataValidation type="list" showInputMessage="1" showErrorMessage="1" xr:uid="{88078AA8-2704-4D8C-B755-AB9F477CBF08}">
          <x14:formula1>
            <xm:f>Backup!$B$10:$B$17</xm:f>
          </x14:formula1>
          <xm:sqref>B61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91DDC-8A81-49AB-BA9F-98E48CC8BFA4}">
  <sheetPr>
    <tabColor rgb="FFCCFFFF"/>
    <pageSetUpPr fitToPage="1"/>
  </sheetPr>
  <dimension ref="A1:AS70"/>
  <sheetViews>
    <sheetView showGridLines="0" zoomScale="80" zoomScaleNormal="80" workbookViewId="0">
      <selection activeCell="A4" sqref="A4"/>
    </sheetView>
  </sheetViews>
  <sheetFormatPr defaultColWidth="9.140625" defaultRowHeight="15" x14ac:dyDescent="0.25"/>
  <cols>
    <col min="1" max="1" width="31.42578125" style="13" customWidth="1"/>
    <col min="2" max="2" width="48.85546875" style="13" customWidth="1"/>
    <col min="3" max="3" width="14.7109375" style="13" customWidth="1"/>
    <col min="4" max="4" width="77.140625" style="14" customWidth="1"/>
    <col min="5" max="5" width="2.28515625" style="13" customWidth="1"/>
    <col min="6" max="6" width="31.42578125" style="13" customWidth="1"/>
    <col min="7" max="7" width="49" style="13" customWidth="1"/>
    <col min="8" max="8" width="14.7109375" style="13" customWidth="1"/>
    <col min="9" max="9" width="77.140625" style="13" customWidth="1"/>
    <col min="10" max="45" width="9.140625" style="13"/>
    <col min="46" max="16384" width="9.140625" style="1"/>
  </cols>
  <sheetData>
    <row r="1" spans="1:4" ht="23.25" x14ac:dyDescent="0.35">
      <c r="A1" s="48" t="s">
        <v>100</v>
      </c>
      <c r="C1" s="49"/>
    </row>
    <row r="2" spans="1:4" ht="8.25" customHeight="1" x14ac:dyDescent="0.3">
      <c r="A2" s="34"/>
    </row>
    <row r="3" spans="1:4" ht="18.75" x14ac:dyDescent="0.3">
      <c r="A3" s="35" t="s">
        <v>118</v>
      </c>
    </row>
    <row r="4" spans="1:4" ht="16.5" customHeight="1" x14ac:dyDescent="0.25">
      <c r="A4" s="119" t="s">
        <v>101</v>
      </c>
      <c r="B4" s="53"/>
      <c r="D4" s="73" t="s">
        <v>113</v>
      </c>
    </row>
    <row r="5" spans="1:4" x14ac:dyDescent="0.25">
      <c r="B5" s="53"/>
      <c r="D5" s="70" t="s">
        <v>92</v>
      </c>
    </row>
    <row r="6" spans="1:4" ht="18.75" x14ac:dyDescent="0.3">
      <c r="A6" s="35" t="s">
        <v>110</v>
      </c>
      <c r="B6" s="53"/>
      <c r="D6" s="71" t="s">
        <v>91</v>
      </c>
    </row>
    <row r="7" spans="1:4" ht="15.75" x14ac:dyDescent="0.25">
      <c r="A7" s="109" t="s">
        <v>77</v>
      </c>
      <c r="D7" s="69" t="s">
        <v>106</v>
      </c>
    </row>
    <row r="8" spans="1:4" x14ac:dyDescent="0.25">
      <c r="A8" s="1"/>
      <c r="B8" s="1"/>
    </row>
    <row r="9" spans="1:4" ht="18.75" x14ac:dyDescent="0.3">
      <c r="A9" s="35" t="s">
        <v>111</v>
      </c>
    </row>
    <row r="10" spans="1:4" ht="15.75" x14ac:dyDescent="0.25">
      <c r="A10" s="52" t="s">
        <v>115</v>
      </c>
    </row>
    <row r="12" spans="1:4" ht="18.75" x14ac:dyDescent="0.3">
      <c r="A12" s="35" t="s">
        <v>112</v>
      </c>
      <c r="D12" s="26"/>
    </row>
    <row r="13" spans="1:4" s="13" customFormat="1" x14ac:dyDescent="0.25">
      <c r="A13" s="74">
        <f>B61</f>
        <v>0</v>
      </c>
      <c r="B13" s="53" t="s">
        <v>119</v>
      </c>
    </row>
    <row r="14" spans="1:4" s="13" customFormat="1" ht="15.75" customHeight="1" x14ac:dyDescent="0.25">
      <c r="A14" s="79"/>
      <c r="B14" s="53"/>
      <c r="C14" s="53"/>
      <c r="D14" s="79"/>
    </row>
    <row r="15" spans="1:4" s="13" customFormat="1" ht="18.75" x14ac:dyDescent="0.25">
      <c r="A15" s="80" t="s">
        <v>114</v>
      </c>
      <c r="B15" s="78">
        <f>IF(A7="A. Only groundwater",(SUM(C30,C34,C38,C44,C51,C54,C57)+A13),IF(A7="B. Groundwater and subslab",(SUM(H25,H30,H34,H38,H44,H54,H57)+A13),""))</f>
        <v>15</v>
      </c>
      <c r="C15" s="53"/>
      <c r="D15" s="79"/>
    </row>
    <row r="17" spans="1:9" s="13" customFormat="1" ht="16.5" customHeight="1" thickBot="1" x14ac:dyDescent="0.3">
      <c r="A17" s="37" t="s">
        <v>79</v>
      </c>
      <c r="B17" s="37"/>
      <c r="C17" s="37"/>
      <c r="D17" s="37"/>
      <c r="F17" s="39" t="s">
        <v>81</v>
      </c>
      <c r="G17" s="38"/>
      <c r="H17" s="38"/>
      <c r="I17" s="38"/>
    </row>
    <row r="18" spans="1:9" s="13" customFormat="1" ht="48" thickBot="1" x14ac:dyDescent="0.3">
      <c r="A18" s="27" t="s">
        <v>41</v>
      </c>
      <c r="B18" s="28" t="s">
        <v>0</v>
      </c>
      <c r="C18" s="29" t="s">
        <v>12</v>
      </c>
      <c r="D18" s="30" t="s">
        <v>1</v>
      </c>
      <c r="F18" s="27" t="s">
        <v>41</v>
      </c>
      <c r="G18" s="28" t="s">
        <v>0</v>
      </c>
      <c r="H18" s="29" t="s">
        <v>12</v>
      </c>
      <c r="I18" s="30" t="s">
        <v>1</v>
      </c>
    </row>
    <row r="19" spans="1:9" s="13" customFormat="1" ht="37.5" customHeight="1" x14ac:dyDescent="0.25">
      <c r="A19" s="149" t="s">
        <v>82</v>
      </c>
      <c r="B19" s="41"/>
      <c r="C19" s="41"/>
      <c r="D19" s="42"/>
      <c r="F19" s="156" t="s">
        <v>42</v>
      </c>
      <c r="G19" s="99" t="s">
        <v>43</v>
      </c>
      <c r="H19" s="94">
        <v>0</v>
      </c>
      <c r="I19" s="152" t="s">
        <v>155</v>
      </c>
    </row>
    <row r="20" spans="1:9" s="13" customFormat="1" ht="37.5" customHeight="1" x14ac:dyDescent="0.25">
      <c r="A20" s="150"/>
      <c r="B20" s="41"/>
      <c r="C20" s="41"/>
      <c r="D20" s="42"/>
      <c r="F20" s="157"/>
      <c r="G20" s="23" t="s">
        <v>151</v>
      </c>
      <c r="H20" s="91">
        <v>1</v>
      </c>
      <c r="I20" s="155"/>
    </row>
    <row r="21" spans="1:9" s="13" customFormat="1" ht="37.5" customHeight="1" x14ac:dyDescent="0.25">
      <c r="A21" s="150"/>
      <c r="B21" s="41"/>
      <c r="C21" s="41"/>
      <c r="D21" s="42"/>
      <c r="F21" s="157"/>
      <c r="G21" s="23" t="s">
        <v>152</v>
      </c>
      <c r="H21" s="91">
        <v>2</v>
      </c>
      <c r="I21" s="155"/>
    </row>
    <row r="22" spans="1:9" s="13" customFormat="1" ht="37.5" customHeight="1" x14ac:dyDescent="0.25">
      <c r="A22" s="150"/>
      <c r="B22" s="41"/>
      <c r="C22" s="41"/>
      <c r="D22" s="42"/>
      <c r="F22" s="157"/>
      <c r="G22" s="23" t="s">
        <v>153</v>
      </c>
      <c r="H22" s="91">
        <v>4</v>
      </c>
      <c r="I22" s="155"/>
    </row>
    <row r="23" spans="1:9" s="13" customFormat="1" ht="37.5" customHeight="1" x14ac:dyDescent="0.25">
      <c r="A23" s="150"/>
      <c r="B23" s="41"/>
      <c r="C23" s="41"/>
      <c r="D23" s="42"/>
      <c r="F23" s="157"/>
      <c r="G23" s="23" t="s">
        <v>154</v>
      </c>
      <c r="H23" s="91">
        <v>8</v>
      </c>
      <c r="I23" s="155"/>
    </row>
    <row r="24" spans="1:9" s="13" customFormat="1" ht="37.5" customHeight="1" x14ac:dyDescent="0.25">
      <c r="A24" s="150"/>
      <c r="B24" s="41"/>
      <c r="C24" s="41"/>
      <c r="D24" s="42"/>
      <c r="F24" s="157"/>
      <c r="G24" s="23" t="s">
        <v>46</v>
      </c>
      <c r="H24" s="91">
        <v>16</v>
      </c>
      <c r="I24" s="155"/>
    </row>
    <row r="25" spans="1:9" s="13" customFormat="1" ht="27.75" customHeight="1" thickBot="1" x14ac:dyDescent="0.3">
      <c r="A25" s="151"/>
      <c r="B25" s="41"/>
      <c r="C25" s="41"/>
      <c r="D25" s="42"/>
      <c r="F25" s="157"/>
      <c r="G25" s="86" t="s">
        <v>120</v>
      </c>
      <c r="H25" s="96">
        <v>2</v>
      </c>
      <c r="I25" s="155"/>
    </row>
    <row r="26" spans="1:9" s="13" customFormat="1" ht="48.75" customHeight="1" x14ac:dyDescent="0.25">
      <c r="A26" s="158" t="s">
        <v>73</v>
      </c>
      <c r="B26" s="44" t="s">
        <v>123</v>
      </c>
      <c r="C26" s="89">
        <v>0</v>
      </c>
      <c r="D26" s="152" t="s">
        <v>156</v>
      </c>
      <c r="E26" s="110"/>
      <c r="F26" s="122" t="s">
        <v>73</v>
      </c>
      <c r="G26" s="45" t="s">
        <v>123</v>
      </c>
      <c r="H26" s="94">
        <v>0</v>
      </c>
      <c r="I26" s="152" t="s">
        <v>156</v>
      </c>
    </row>
    <row r="27" spans="1:9" s="13" customFormat="1" ht="52.5" customHeight="1" x14ac:dyDescent="0.25">
      <c r="A27" s="165"/>
      <c r="B27" s="31" t="s">
        <v>124</v>
      </c>
      <c r="C27" s="90">
        <v>3</v>
      </c>
      <c r="D27" s="153"/>
      <c r="E27" s="110"/>
      <c r="F27" s="123"/>
      <c r="G27" s="46" t="s">
        <v>124</v>
      </c>
      <c r="H27" s="91">
        <v>1</v>
      </c>
      <c r="I27" s="153"/>
    </row>
    <row r="28" spans="1:9" s="13" customFormat="1" ht="48.75" customHeight="1" x14ac:dyDescent="0.25">
      <c r="A28" s="165"/>
      <c r="B28" s="46" t="s">
        <v>125</v>
      </c>
      <c r="C28" s="91">
        <v>6</v>
      </c>
      <c r="D28" s="153"/>
      <c r="E28" s="111"/>
      <c r="F28" s="123"/>
      <c r="G28" s="46" t="s">
        <v>125</v>
      </c>
      <c r="H28" s="91">
        <v>2</v>
      </c>
      <c r="I28" s="153"/>
    </row>
    <row r="29" spans="1:9" s="13" customFormat="1" ht="48.75" customHeight="1" x14ac:dyDescent="0.25">
      <c r="A29" s="165"/>
      <c r="B29" s="46" t="s">
        <v>126</v>
      </c>
      <c r="C29" s="91">
        <v>12</v>
      </c>
      <c r="D29" s="153"/>
      <c r="E29" s="111"/>
      <c r="F29" s="123"/>
      <c r="G29" s="46" t="s">
        <v>126</v>
      </c>
      <c r="H29" s="95">
        <v>4</v>
      </c>
      <c r="I29" s="153"/>
    </row>
    <row r="30" spans="1:9" ht="30" customHeight="1" thickBot="1" x14ac:dyDescent="0.3">
      <c r="A30" s="166"/>
      <c r="B30" s="112" t="s">
        <v>120</v>
      </c>
      <c r="C30" s="92">
        <v>2</v>
      </c>
      <c r="D30" s="154"/>
      <c r="E30" s="110"/>
      <c r="F30" s="167"/>
      <c r="G30" s="113" t="s">
        <v>120</v>
      </c>
      <c r="H30" s="96">
        <v>2</v>
      </c>
      <c r="I30" s="154"/>
    </row>
    <row r="31" spans="1:9" ht="93" customHeight="1" x14ac:dyDescent="0.25">
      <c r="A31" s="158" t="s">
        <v>59</v>
      </c>
      <c r="B31" s="87" t="s">
        <v>61</v>
      </c>
      <c r="C31" s="93">
        <v>6</v>
      </c>
      <c r="D31" s="146" t="s">
        <v>127</v>
      </c>
      <c r="F31" s="122" t="s">
        <v>59</v>
      </c>
      <c r="G31" s="99" t="s">
        <v>61</v>
      </c>
      <c r="H31" s="94">
        <v>8</v>
      </c>
      <c r="I31" s="146" t="s">
        <v>127</v>
      </c>
    </row>
    <row r="32" spans="1:9" ht="93" customHeight="1" x14ac:dyDescent="0.25">
      <c r="A32" s="159"/>
      <c r="B32" s="23" t="s">
        <v>62</v>
      </c>
      <c r="C32" s="91">
        <v>3</v>
      </c>
      <c r="D32" s="147"/>
      <c r="F32" s="123"/>
      <c r="G32" s="23" t="s">
        <v>62</v>
      </c>
      <c r="H32" s="91">
        <v>4</v>
      </c>
      <c r="I32" s="147"/>
    </row>
    <row r="33" spans="1:45" ht="93" customHeight="1" x14ac:dyDescent="0.25">
      <c r="A33" s="159"/>
      <c r="B33" s="88" t="s">
        <v>60</v>
      </c>
      <c r="C33" s="90">
        <v>0</v>
      </c>
      <c r="D33" s="147"/>
      <c r="F33" s="123"/>
      <c r="G33" s="23" t="s">
        <v>60</v>
      </c>
      <c r="H33" s="91">
        <v>0</v>
      </c>
      <c r="I33" s="147"/>
    </row>
    <row r="34" spans="1:45" s="32" customFormat="1" ht="16.5" thickBot="1" x14ac:dyDescent="0.3">
      <c r="A34" s="168"/>
      <c r="B34" s="86" t="s">
        <v>120</v>
      </c>
      <c r="C34" s="98">
        <v>0</v>
      </c>
      <c r="D34" s="148"/>
      <c r="E34" s="13"/>
      <c r="F34" s="167"/>
      <c r="G34" s="86" t="s">
        <v>120</v>
      </c>
      <c r="H34" s="96">
        <v>2</v>
      </c>
      <c r="I34" s="148"/>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row>
    <row r="35" spans="1:45" s="13" customFormat="1" ht="54.75" customHeight="1" x14ac:dyDescent="0.25">
      <c r="A35" s="158" t="s">
        <v>2</v>
      </c>
      <c r="B35" s="99" t="s">
        <v>3</v>
      </c>
      <c r="C35" s="94">
        <v>4</v>
      </c>
      <c r="D35" s="146" t="s">
        <v>135</v>
      </c>
      <c r="E35" s="24"/>
      <c r="F35" s="122" t="s">
        <v>2</v>
      </c>
      <c r="G35" s="99" t="s">
        <v>3</v>
      </c>
      <c r="H35" s="94">
        <v>4</v>
      </c>
      <c r="I35" s="146" t="s">
        <v>135</v>
      </c>
    </row>
    <row r="36" spans="1:45" s="13" customFormat="1" ht="54.75" customHeight="1" x14ac:dyDescent="0.25">
      <c r="A36" s="159"/>
      <c r="B36" s="23" t="s">
        <v>10</v>
      </c>
      <c r="C36" s="91">
        <v>2</v>
      </c>
      <c r="D36" s="147"/>
      <c r="F36" s="123"/>
      <c r="G36" s="23" t="s">
        <v>10</v>
      </c>
      <c r="H36" s="91">
        <v>2</v>
      </c>
      <c r="I36" s="147"/>
    </row>
    <row r="37" spans="1:45" s="13" customFormat="1" ht="54.75" customHeight="1" x14ac:dyDescent="0.25">
      <c r="A37" s="159"/>
      <c r="B37" s="23" t="s">
        <v>11</v>
      </c>
      <c r="C37" s="91">
        <v>0</v>
      </c>
      <c r="D37" s="147"/>
      <c r="F37" s="123"/>
      <c r="G37" s="23" t="s">
        <v>11</v>
      </c>
      <c r="H37" s="91">
        <v>0</v>
      </c>
      <c r="I37" s="147"/>
    </row>
    <row r="38" spans="1:45" ht="30" customHeight="1" thickBot="1" x14ac:dyDescent="0.3">
      <c r="A38" s="168"/>
      <c r="B38" s="86" t="s">
        <v>120</v>
      </c>
      <c r="C38" s="98">
        <v>3</v>
      </c>
      <c r="D38" s="148"/>
      <c r="F38" s="167"/>
      <c r="G38" s="86" t="s">
        <v>120</v>
      </c>
      <c r="H38" s="96">
        <v>2</v>
      </c>
      <c r="I38" s="148"/>
    </row>
    <row r="39" spans="1:45" ht="16.5" customHeight="1" x14ac:dyDescent="0.25">
      <c r="A39" s="158" t="s">
        <v>75</v>
      </c>
      <c r="B39" s="99" t="s">
        <v>48</v>
      </c>
      <c r="C39" s="93">
        <v>12</v>
      </c>
      <c r="D39" s="146" t="s">
        <v>4</v>
      </c>
      <c r="F39" s="122" t="s">
        <v>75</v>
      </c>
      <c r="G39" s="99" t="s">
        <v>48</v>
      </c>
      <c r="H39" s="94">
        <v>8</v>
      </c>
      <c r="I39" s="134" t="s">
        <v>4</v>
      </c>
    </row>
    <row r="40" spans="1:45" ht="16.5" customHeight="1" x14ac:dyDescent="0.25">
      <c r="A40" s="159"/>
      <c r="B40" s="23" t="s">
        <v>49</v>
      </c>
      <c r="C40" s="91">
        <v>9</v>
      </c>
      <c r="D40" s="147"/>
      <c r="F40" s="123"/>
      <c r="G40" s="23" t="s">
        <v>49</v>
      </c>
      <c r="H40" s="91">
        <v>6</v>
      </c>
      <c r="I40" s="135"/>
    </row>
    <row r="41" spans="1:45" ht="16.5" customHeight="1" x14ac:dyDescent="0.25">
      <c r="A41" s="159"/>
      <c r="B41" s="23" t="s">
        <v>50</v>
      </c>
      <c r="C41" s="91">
        <v>6</v>
      </c>
      <c r="D41" s="147"/>
      <c r="F41" s="123"/>
      <c r="G41" s="23" t="s">
        <v>50</v>
      </c>
      <c r="H41" s="91">
        <v>4</v>
      </c>
      <c r="I41" s="135"/>
    </row>
    <row r="42" spans="1:45" ht="16.5" customHeight="1" x14ac:dyDescent="0.25">
      <c r="A42" s="159"/>
      <c r="B42" s="23" t="s">
        <v>51</v>
      </c>
      <c r="C42" s="91">
        <v>2</v>
      </c>
      <c r="D42" s="147"/>
      <c r="F42" s="123"/>
      <c r="G42" s="23" t="s">
        <v>51</v>
      </c>
      <c r="H42" s="91">
        <v>2</v>
      </c>
      <c r="I42" s="135"/>
    </row>
    <row r="43" spans="1:45" ht="16.5" customHeight="1" x14ac:dyDescent="0.25">
      <c r="A43" s="159"/>
      <c r="B43" s="88" t="s">
        <v>80</v>
      </c>
      <c r="C43" s="90">
        <v>0</v>
      </c>
      <c r="D43" s="147"/>
      <c r="F43" s="123"/>
      <c r="G43" s="23" t="s">
        <v>52</v>
      </c>
      <c r="H43" s="91">
        <v>0</v>
      </c>
      <c r="I43" s="135"/>
    </row>
    <row r="44" spans="1:45" ht="16.5" customHeight="1" thickBot="1" x14ac:dyDescent="0.3">
      <c r="A44" s="159"/>
      <c r="B44" s="86" t="s">
        <v>120</v>
      </c>
      <c r="C44" s="98">
        <v>2</v>
      </c>
      <c r="D44" s="147"/>
      <c r="F44" s="167"/>
      <c r="G44" s="86" t="s">
        <v>120</v>
      </c>
      <c r="H44" s="96">
        <v>4</v>
      </c>
      <c r="I44" s="136"/>
    </row>
    <row r="45" spans="1:45" s="13" customFormat="1" ht="42.75" customHeight="1" x14ac:dyDescent="0.25">
      <c r="A45" s="158" t="s">
        <v>74</v>
      </c>
      <c r="B45" s="99" t="s">
        <v>134</v>
      </c>
      <c r="C45" s="94">
        <v>4</v>
      </c>
      <c r="D45" s="146" t="s">
        <v>158</v>
      </c>
      <c r="F45" s="143" t="s">
        <v>83</v>
      </c>
      <c r="G45" s="140"/>
      <c r="H45" s="140"/>
      <c r="I45" s="137"/>
    </row>
    <row r="46" spans="1:45" s="13" customFormat="1" ht="49.5" customHeight="1" x14ac:dyDescent="0.25">
      <c r="A46" s="159"/>
      <c r="B46" s="88" t="s">
        <v>133</v>
      </c>
      <c r="C46" s="90">
        <v>2</v>
      </c>
      <c r="D46" s="147"/>
      <c r="F46" s="144"/>
      <c r="G46" s="141"/>
      <c r="H46" s="141"/>
      <c r="I46" s="138"/>
    </row>
    <row r="47" spans="1:45" s="13" customFormat="1" ht="42.75" customHeight="1" x14ac:dyDescent="0.25">
      <c r="A47" s="159"/>
      <c r="B47" s="88" t="s">
        <v>131</v>
      </c>
      <c r="C47" s="90">
        <v>1</v>
      </c>
      <c r="D47" s="147"/>
      <c r="F47" s="144"/>
      <c r="G47" s="141"/>
      <c r="H47" s="141"/>
      <c r="I47" s="138"/>
    </row>
    <row r="48" spans="1:45" s="13" customFormat="1" ht="42.75" customHeight="1" x14ac:dyDescent="0.25">
      <c r="A48" s="159"/>
      <c r="B48" s="88" t="s">
        <v>132</v>
      </c>
      <c r="C48" s="90">
        <v>0</v>
      </c>
      <c r="D48" s="147"/>
      <c r="F48" s="144"/>
      <c r="G48" s="141"/>
      <c r="H48" s="141"/>
      <c r="I48" s="138"/>
    </row>
    <row r="49" spans="1:9" s="13" customFormat="1" ht="42.75" customHeight="1" x14ac:dyDescent="0.25">
      <c r="A49" s="159"/>
      <c r="B49" s="88" t="s">
        <v>129</v>
      </c>
      <c r="C49" s="90">
        <v>4</v>
      </c>
      <c r="D49" s="147"/>
      <c r="F49" s="145"/>
      <c r="G49" s="142"/>
      <c r="H49" s="142"/>
      <c r="I49" s="139"/>
    </row>
    <row r="50" spans="1:9" s="13" customFormat="1" ht="42.75" customHeight="1" x14ac:dyDescent="0.25">
      <c r="A50" s="159"/>
      <c r="B50" s="88" t="s">
        <v>130</v>
      </c>
      <c r="C50" s="90">
        <v>0</v>
      </c>
      <c r="D50" s="147"/>
      <c r="F50" s="145"/>
      <c r="G50" s="142"/>
      <c r="H50" s="142"/>
      <c r="I50" s="139"/>
    </row>
    <row r="51" spans="1:9" s="13" customFormat="1" ht="22.5" customHeight="1" thickBot="1" x14ac:dyDescent="0.3">
      <c r="A51" s="159"/>
      <c r="B51" s="86" t="s">
        <v>120</v>
      </c>
      <c r="C51" s="96">
        <v>0</v>
      </c>
      <c r="D51" s="147"/>
      <c r="F51" s="145"/>
      <c r="G51" s="142"/>
      <c r="H51" s="142"/>
      <c r="I51" s="139"/>
    </row>
    <row r="52" spans="1:9" s="13" customFormat="1" ht="26.25" customHeight="1" x14ac:dyDescent="0.25">
      <c r="A52" s="122" t="s">
        <v>136</v>
      </c>
      <c r="B52" s="120" t="s">
        <v>137</v>
      </c>
      <c r="C52" s="94">
        <v>4</v>
      </c>
      <c r="D52" s="128" t="s">
        <v>157</v>
      </c>
      <c r="F52" s="122" t="s">
        <v>136</v>
      </c>
      <c r="G52" s="120" t="s">
        <v>137</v>
      </c>
      <c r="H52" s="94">
        <v>3</v>
      </c>
      <c r="I52" s="128" t="s">
        <v>157</v>
      </c>
    </row>
    <row r="53" spans="1:9" s="13" customFormat="1" ht="26.25" customHeight="1" x14ac:dyDescent="0.25">
      <c r="A53" s="123"/>
      <c r="B53" s="121" t="s">
        <v>138</v>
      </c>
      <c r="C53" s="91">
        <v>0</v>
      </c>
      <c r="D53" s="129"/>
      <c r="F53" s="123"/>
      <c r="G53" s="121" t="s">
        <v>138</v>
      </c>
      <c r="H53" s="91">
        <v>0</v>
      </c>
      <c r="I53" s="129"/>
    </row>
    <row r="54" spans="1:9" s="13" customFormat="1" ht="26.25" customHeight="1" thickBot="1" x14ac:dyDescent="0.3">
      <c r="A54" s="124"/>
      <c r="B54" s="105" t="s">
        <v>120</v>
      </c>
      <c r="C54" s="98">
        <v>4</v>
      </c>
      <c r="D54" s="130"/>
      <c r="F54" s="124"/>
      <c r="G54" s="105" t="s">
        <v>120</v>
      </c>
      <c r="H54" s="96">
        <v>3</v>
      </c>
      <c r="I54" s="130"/>
    </row>
    <row r="55" spans="1:9" s="13" customFormat="1" ht="27.75" customHeight="1" x14ac:dyDescent="0.25">
      <c r="A55" s="122" t="s">
        <v>141</v>
      </c>
      <c r="B55" s="106" t="s">
        <v>139</v>
      </c>
      <c r="C55" s="94">
        <v>4</v>
      </c>
      <c r="D55" s="128" t="s">
        <v>142</v>
      </c>
      <c r="F55" s="122" t="s">
        <v>141</v>
      </c>
      <c r="G55" s="106" t="s">
        <v>139</v>
      </c>
      <c r="H55" s="94">
        <v>3</v>
      </c>
      <c r="I55" s="128" t="s">
        <v>142</v>
      </c>
    </row>
    <row r="56" spans="1:9" s="13" customFormat="1" ht="27.75" customHeight="1" x14ac:dyDescent="0.25">
      <c r="A56" s="123"/>
      <c r="B56" s="107" t="s">
        <v>140</v>
      </c>
      <c r="C56" s="91">
        <v>0</v>
      </c>
      <c r="D56" s="129"/>
      <c r="F56" s="123"/>
      <c r="G56" s="107" t="s">
        <v>140</v>
      </c>
      <c r="H56" s="91">
        <v>0</v>
      </c>
      <c r="I56" s="129"/>
    </row>
    <row r="57" spans="1:9" s="13" customFormat="1" ht="27.75" customHeight="1" thickBot="1" x14ac:dyDescent="0.3">
      <c r="A57" s="124"/>
      <c r="B57" s="105" t="s">
        <v>120</v>
      </c>
      <c r="C57" s="98">
        <v>4</v>
      </c>
      <c r="D57" s="130"/>
      <c r="F57" s="124"/>
      <c r="G57" s="105" t="s">
        <v>120</v>
      </c>
      <c r="H57" s="98">
        <v>3</v>
      </c>
      <c r="I57" s="130"/>
    </row>
    <row r="58" spans="1:9" s="13" customFormat="1" ht="24" customHeight="1" x14ac:dyDescent="0.25">
      <c r="A58" s="20"/>
      <c r="B58" s="20"/>
      <c r="C58" s="20"/>
      <c r="D58" s="114"/>
    </row>
    <row r="59" spans="1:9" s="13" customFormat="1" ht="18.75" x14ac:dyDescent="0.3">
      <c r="A59" s="57" t="s">
        <v>112</v>
      </c>
      <c r="B59" s="54"/>
      <c r="C59" s="20"/>
      <c r="D59" s="114"/>
    </row>
    <row r="60" spans="1:9" s="13" customFormat="1" ht="15.75" x14ac:dyDescent="0.25">
      <c r="A60" s="36" t="s">
        <v>159</v>
      </c>
      <c r="B60" s="22"/>
      <c r="C60" s="20"/>
      <c r="D60" s="21"/>
    </row>
    <row r="61" spans="1:9" s="13" customFormat="1" ht="15.75" x14ac:dyDescent="0.25">
      <c r="A61" s="55" t="s">
        <v>146</v>
      </c>
      <c r="B61" s="56">
        <v>0</v>
      </c>
      <c r="C61" s="20"/>
      <c r="D61" s="21"/>
    </row>
    <row r="63" spans="1:9" s="13" customFormat="1" x14ac:dyDescent="0.25">
      <c r="A63" s="4" t="s">
        <v>13</v>
      </c>
      <c r="B63" s="4" t="s">
        <v>14</v>
      </c>
      <c r="D63" s="14"/>
    </row>
    <row r="64" spans="1:9" s="13" customFormat="1" x14ac:dyDescent="0.25">
      <c r="A64" s="5">
        <v>0</v>
      </c>
      <c r="B64" s="6" t="s">
        <v>8</v>
      </c>
      <c r="D64" s="14"/>
    </row>
    <row r="65" spans="1:4" s="13" customFormat="1" x14ac:dyDescent="0.25">
      <c r="A65" s="108" t="s">
        <v>143</v>
      </c>
      <c r="B65" s="6" t="s">
        <v>16</v>
      </c>
      <c r="D65" s="14"/>
    </row>
    <row r="66" spans="1:4" s="13" customFormat="1" x14ac:dyDescent="0.25">
      <c r="A66" s="33" t="s">
        <v>144</v>
      </c>
      <c r="B66" s="6" t="s">
        <v>17</v>
      </c>
      <c r="D66" s="14"/>
    </row>
    <row r="67" spans="1:4" s="13" customFormat="1" x14ac:dyDescent="0.25">
      <c r="A67" s="5" t="s">
        <v>145</v>
      </c>
      <c r="B67" s="6" t="s">
        <v>18</v>
      </c>
      <c r="D67" s="14"/>
    </row>
    <row r="68" spans="1:4" s="13" customFormat="1" ht="18.75" x14ac:dyDescent="0.25">
      <c r="D68" s="25"/>
    </row>
    <row r="69" spans="1:4" s="13" customFormat="1" ht="18.75" x14ac:dyDescent="0.25">
      <c r="A69" s="47"/>
      <c r="D69" s="26"/>
    </row>
    <row r="70" spans="1:4" s="13" customFormat="1" ht="18.75" x14ac:dyDescent="0.25">
      <c r="D70" s="26"/>
    </row>
  </sheetData>
  <mergeCells count="33">
    <mergeCell ref="D31:D34"/>
    <mergeCell ref="F31:F34"/>
    <mergeCell ref="I31:I34"/>
    <mergeCell ref="I45:I51"/>
    <mergeCell ref="A35:A38"/>
    <mergeCell ref="D35:D38"/>
    <mergeCell ref="F35:F38"/>
    <mergeCell ref="I35:I38"/>
    <mergeCell ref="A39:A44"/>
    <mergeCell ref="D39:D44"/>
    <mergeCell ref="F39:F44"/>
    <mergeCell ref="I39:I44"/>
    <mergeCell ref="A45:A51"/>
    <mergeCell ref="D45:D51"/>
    <mergeCell ref="F45:F51"/>
    <mergeCell ref="G45:G51"/>
    <mergeCell ref="H45:H51"/>
    <mergeCell ref="A31:A34"/>
    <mergeCell ref="A19:A25"/>
    <mergeCell ref="F19:F25"/>
    <mergeCell ref="I19:I25"/>
    <mergeCell ref="A26:A30"/>
    <mergeCell ref="D26:D30"/>
    <mergeCell ref="F26:F30"/>
    <mergeCell ref="I26:I30"/>
    <mergeCell ref="A52:A54"/>
    <mergeCell ref="A55:A57"/>
    <mergeCell ref="D52:D54"/>
    <mergeCell ref="D55:D57"/>
    <mergeCell ref="I52:I54"/>
    <mergeCell ref="I55:I57"/>
    <mergeCell ref="F52:F54"/>
    <mergeCell ref="F55:F57"/>
  </mergeCells>
  <conditionalFormatting sqref="B30:C30 B34:C34 B38:C38 B44:C44 A17:D17 B51:C51 B57:C57 B54:C54">
    <cfRule type="expression" dxfId="23" priority="62">
      <formula>IF($A$7="B. Groundwater and subslab",TRUE,FALSE)</formula>
    </cfRule>
    <cfRule type="expression" dxfId="22" priority="63">
      <formula>IF($A$7="A. Only groundwater",TRUE,FALSE)</formula>
    </cfRule>
  </conditionalFormatting>
  <conditionalFormatting sqref="G25:H25 G30:H30 G34:H34 G38:H38 G44:H44 F17:I17">
    <cfRule type="expression" dxfId="21" priority="76">
      <formula>IF($A$7="B. Groundwater and subslab",TRUE,FALSE)</formula>
    </cfRule>
    <cfRule type="expression" dxfId="20" priority="77">
      <formula>IF($A$7="A. Only groundwater",TRUE,FALSE)</formula>
    </cfRule>
  </conditionalFormatting>
  <conditionalFormatting sqref="G54">
    <cfRule type="expression" dxfId="19" priority="7">
      <formula>IF($A$7="B. Groundwater and subslab",TRUE,FALSE)</formula>
    </cfRule>
    <cfRule type="expression" dxfId="18" priority="8">
      <formula>IF($A$7="A. Only groundwater",TRUE,FALSE)</formula>
    </cfRule>
  </conditionalFormatting>
  <conditionalFormatting sqref="G57">
    <cfRule type="expression" dxfId="17" priority="5">
      <formula>IF($A$7="B. Groundwater and subslab",TRUE,FALSE)</formula>
    </cfRule>
    <cfRule type="expression" dxfId="16" priority="6">
      <formula>IF($A$7="A. Only groundwater",TRUE,FALSE)</formula>
    </cfRule>
  </conditionalFormatting>
  <conditionalFormatting sqref="H54">
    <cfRule type="expression" dxfId="15" priority="3">
      <formula>IF($A$7="B. Groundwater and subslab",TRUE,FALSE)</formula>
    </cfRule>
    <cfRule type="expression" dxfId="14" priority="4">
      <formula>IF($A$7="A. Only groundwater",TRUE,FALSE)</formula>
    </cfRule>
  </conditionalFormatting>
  <conditionalFormatting sqref="H57">
    <cfRule type="expression" dxfId="13" priority="1">
      <formula>IF($A$7="B. Groundwater and subslab",TRUE,FALSE)</formula>
    </cfRule>
    <cfRule type="expression" dxfId="12" priority="2">
      <formula>IF($A$7="A. Only groundwater",TRUE,FALSE)</formula>
    </cfRule>
  </conditionalFormatting>
  <dataValidations count="14">
    <dataValidation type="list" showInputMessage="1" showErrorMessage="1" sqref="H44" xr:uid="{16D7DDCF-574C-4E9C-86E1-F2A4E6BEFC32}">
      <formula1>$H$39:$H$43</formula1>
    </dataValidation>
    <dataValidation type="list" showInputMessage="1" showErrorMessage="1" sqref="H38" xr:uid="{65C13FF0-3170-4251-9B5B-68F60C7971A1}">
      <formula1>$H$35:$H$37</formula1>
    </dataValidation>
    <dataValidation type="list" showInputMessage="1" showErrorMessage="1" sqref="H34" xr:uid="{6A11438B-B8E0-4971-8DBB-6EB9BAFF44CE}">
      <formula1>$H$31:$H$33</formula1>
    </dataValidation>
    <dataValidation type="list" showInputMessage="1" showErrorMessage="1" sqref="H30" xr:uid="{0FDCC1B1-72EA-41FA-9067-98E900F6F4B5}">
      <formula1>$H$26:$H$29</formula1>
    </dataValidation>
    <dataValidation type="list" showInputMessage="1" showErrorMessage="1" sqref="H25" xr:uid="{EA958FCF-B9C8-4BEF-98BC-8A8AB9CD196C}">
      <formula1>$H$19:$H$24</formula1>
    </dataValidation>
    <dataValidation type="list" showInputMessage="1" showErrorMessage="1" sqref="C51" xr:uid="{C059C60E-138A-43AF-8554-A5D3964777CD}">
      <formula1>$C$45:$C$50</formula1>
    </dataValidation>
    <dataValidation type="list" showInputMessage="1" showErrorMessage="1" sqref="C44" xr:uid="{F92B20BD-C278-440E-885C-3C970170CD1A}">
      <formula1>$C$39:$C$43</formula1>
    </dataValidation>
    <dataValidation type="list" showInputMessage="1" showErrorMessage="1" sqref="C38" xr:uid="{FB8A6366-A577-4566-8D40-E8A7DD6FF10E}">
      <formula1>$C$35:$C$37</formula1>
    </dataValidation>
    <dataValidation type="list" showInputMessage="1" showErrorMessage="1" sqref="C34" xr:uid="{2DFC9B45-8B96-4037-95BA-3A1DBD83B5B1}">
      <formula1>$C$31:$C$33</formula1>
    </dataValidation>
    <dataValidation type="list" showInputMessage="1" showErrorMessage="1" sqref="C30" xr:uid="{BBFC9A13-5C2F-488B-8914-596F629A009A}">
      <formula1>$C$26:$C$29</formula1>
    </dataValidation>
    <dataValidation type="list" showInputMessage="1" showErrorMessage="1" sqref="C54" xr:uid="{8AB316D7-4432-45B8-A058-AEFE0C699DB1}">
      <formula1>$C$52:$C$53</formula1>
    </dataValidation>
    <dataValidation type="list" showInputMessage="1" showErrorMessage="1" sqref="C57" xr:uid="{E65296DB-6050-4203-B262-163A1954F716}">
      <formula1>$C$55:$C$56</formula1>
    </dataValidation>
    <dataValidation type="list" showInputMessage="1" showErrorMessage="1" sqref="H54" xr:uid="{41127E47-6472-4526-9B9F-AA3A1B363D2A}">
      <formula1>$H$52:$H$53</formula1>
    </dataValidation>
    <dataValidation type="list" showInputMessage="1" showErrorMessage="1" sqref="H57" xr:uid="{AF70B32B-DBA1-443E-834D-41E221F867DC}">
      <formula1>$H$55:$H$56</formula1>
    </dataValidation>
  </dataValidations>
  <printOptions horizontalCentered="1"/>
  <pageMargins left="0.2" right="0.2" top="0.75" bottom="0.75" header="0.3" footer="0.3"/>
  <pageSetup scale="52" orientation="portrait" horizontalDpi="1200" verticalDpi="1200" r:id="rId1"/>
  <extLst>
    <ext xmlns:x14="http://schemas.microsoft.com/office/spreadsheetml/2009/9/main" uri="{CCE6A557-97BC-4b89-ADB6-D9C93CAAB3DF}">
      <x14:dataValidations xmlns:xm="http://schemas.microsoft.com/office/excel/2006/main" count="2">
        <x14:dataValidation type="list" showInputMessage="1" showErrorMessage="1" xr:uid="{EC5B6DA6-57CC-407C-8B8C-C94284E5A404}">
          <x14:formula1>
            <xm:f>Backup!$B$10:$B$17</xm:f>
          </x14:formula1>
          <xm:sqref>B61</xm:sqref>
        </x14:dataValidation>
        <x14:dataValidation type="list" showInputMessage="1" showErrorMessage="1" xr:uid="{8D5C46D8-7214-4478-9EFD-1AD83AECD43D}">
          <x14:formula1>
            <xm:f>Backup!$B$5:$B$7</xm:f>
          </x14:formula1>
          <xm:sqref>A7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4509F-CEB9-4005-A0CB-C0EA3F7D56F8}">
  <sheetPr>
    <tabColor rgb="FFCCFFFF"/>
    <pageSetUpPr fitToPage="1"/>
  </sheetPr>
  <dimension ref="A1:AS70"/>
  <sheetViews>
    <sheetView showGridLines="0" zoomScale="80" zoomScaleNormal="80" workbookViewId="0">
      <selection activeCell="A4" sqref="A4"/>
    </sheetView>
  </sheetViews>
  <sheetFormatPr defaultColWidth="9.140625" defaultRowHeight="15" x14ac:dyDescent="0.25"/>
  <cols>
    <col min="1" max="1" width="31.42578125" style="13" customWidth="1"/>
    <col min="2" max="2" width="48.85546875" style="13" customWidth="1"/>
    <col min="3" max="3" width="14.7109375" style="13" customWidth="1"/>
    <col min="4" max="4" width="77.140625" style="14" customWidth="1"/>
    <col min="5" max="5" width="2.28515625" style="13" customWidth="1"/>
    <col min="6" max="6" width="31.42578125" style="13" customWidth="1"/>
    <col min="7" max="7" width="49" style="13" customWidth="1"/>
    <col min="8" max="8" width="14.7109375" style="13" customWidth="1"/>
    <col min="9" max="9" width="77.140625" style="13" customWidth="1"/>
    <col min="10" max="45" width="9.140625" style="13"/>
    <col min="46" max="16384" width="9.140625" style="1"/>
  </cols>
  <sheetData>
    <row r="1" spans="1:4" ht="23.25" x14ac:dyDescent="0.35">
      <c r="A1" s="48" t="s">
        <v>100</v>
      </c>
      <c r="C1" s="49"/>
    </row>
    <row r="2" spans="1:4" ht="8.25" customHeight="1" x14ac:dyDescent="0.3">
      <c r="A2" s="34"/>
    </row>
    <row r="3" spans="1:4" ht="18.75" x14ac:dyDescent="0.3">
      <c r="A3" s="35" t="s">
        <v>118</v>
      </c>
    </row>
    <row r="4" spans="1:4" ht="16.5" customHeight="1" x14ac:dyDescent="0.25">
      <c r="A4" s="119"/>
      <c r="B4" s="53"/>
      <c r="D4" s="73" t="s">
        <v>113</v>
      </c>
    </row>
    <row r="5" spans="1:4" x14ac:dyDescent="0.25">
      <c r="B5" s="53"/>
      <c r="D5" s="70" t="s">
        <v>92</v>
      </c>
    </row>
    <row r="6" spans="1:4" ht="18.75" x14ac:dyDescent="0.3">
      <c r="A6" s="35" t="s">
        <v>110</v>
      </c>
      <c r="B6" s="53"/>
      <c r="D6" s="71" t="s">
        <v>91</v>
      </c>
    </row>
    <row r="7" spans="1:4" ht="15.75" x14ac:dyDescent="0.25">
      <c r="A7" s="109" t="s">
        <v>102</v>
      </c>
      <c r="D7" s="69" t="s">
        <v>106</v>
      </c>
    </row>
    <row r="8" spans="1:4" x14ac:dyDescent="0.25">
      <c r="A8" s="1"/>
      <c r="B8" s="1"/>
    </row>
    <row r="9" spans="1:4" ht="18.75" x14ac:dyDescent="0.3">
      <c r="A9" s="35" t="s">
        <v>111</v>
      </c>
    </row>
    <row r="10" spans="1:4" ht="15.75" x14ac:dyDescent="0.25">
      <c r="A10" s="52" t="s">
        <v>115</v>
      </c>
    </row>
    <row r="12" spans="1:4" ht="18.75" x14ac:dyDescent="0.3">
      <c r="A12" s="35" t="s">
        <v>112</v>
      </c>
      <c r="D12" s="26"/>
    </row>
    <row r="13" spans="1:4" s="13" customFormat="1" x14ac:dyDescent="0.25">
      <c r="A13" s="74">
        <f>B61</f>
        <v>0</v>
      </c>
      <c r="B13" s="53" t="s">
        <v>119</v>
      </c>
    </row>
    <row r="14" spans="1:4" s="13" customFormat="1" ht="15.75" customHeight="1" x14ac:dyDescent="0.25">
      <c r="A14" s="79"/>
      <c r="B14" s="53"/>
      <c r="C14" s="53"/>
      <c r="D14" s="79"/>
    </row>
    <row r="15" spans="1:4" s="13" customFormat="1" ht="18.75" x14ac:dyDescent="0.25">
      <c r="A15" s="80" t="s">
        <v>114</v>
      </c>
      <c r="B15" s="78" t="str">
        <f>IF(A7="A. Only groundwater",(SUM(C30,C34,C38,C44,C51,C54,C57)+A13),IF(A7="B. Groundwater and subslab",(SUM(H25,H30,H34,H38,H44,H54,H57)+A13),""))</f>
        <v/>
      </c>
      <c r="C15" s="53"/>
      <c r="D15" s="79"/>
    </row>
    <row r="17" spans="1:9" s="13" customFormat="1" ht="16.5" customHeight="1" thickBot="1" x14ac:dyDescent="0.3">
      <c r="A17" s="37" t="s">
        <v>79</v>
      </c>
      <c r="B17" s="37"/>
      <c r="C17" s="37"/>
      <c r="D17" s="37"/>
      <c r="F17" s="39" t="s">
        <v>81</v>
      </c>
      <c r="G17" s="38"/>
      <c r="H17" s="38"/>
      <c r="I17" s="38"/>
    </row>
    <row r="18" spans="1:9" s="13" customFormat="1" ht="48" thickBot="1" x14ac:dyDescent="0.3">
      <c r="A18" s="27" t="s">
        <v>41</v>
      </c>
      <c r="B18" s="28" t="s">
        <v>0</v>
      </c>
      <c r="C18" s="29" t="s">
        <v>12</v>
      </c>
      <c r="D18" s="30" t="s">
        <v>1</v>
      </c>
      <c r="F18" s="27" t="s">
        <v>41</v>
      </c>
      <c r="G18" s="28" t="s">
        <v>0</v>
      </c>
      <c r="H18" s="29" t="s">
        <v>12</v>
      </c>
      <c r="I18" s="30" t="s">
        <v>1</v>
      </c>
    </row>
    <row r="19" spans="1:9" s="13" customFormat="1" ht="37.5" customHeight="1" x14ac:dyDescent="0.25">
      <c r="A19" s="149" t="s">
        <v>82</v>
      </c>
      <c r="B19" s="41"/>
      <c r="C19" s="41"/>
      <c r="D19" s="42"/>
      <c r="F19" s="156" t="s">
        <v>42</v>
      </c>
      <c r="G19" s="99" t="s">
        <v>43</v>
      </c>
      <c r="H19" s="94">
        <v>0</v>
      </c>
      <c r="I19" s="152" t="s">
        <v>155</v>
      </c>
    </row>
    <row r="20" spans="1:9" s="13" customFormat="1" ht="37.5" customHeight="1" x14ac:dyDescent="0.25">
      <c r="A20" s="150"/>
      <c r="B20" s="41"/>
      <c r="C20" s="41"/>
      <c r="D20" s="42"/>
      <c r="F20" s="157"/>
      <c r="G20" s="23" t="s">
        <v>151</v>
      </c>
      <c r="H20" s="91">
        <v>1</v>
      </c>
      <c r="I20" s="155"/>
    </row>
    <row r="21" spans="1:9" s="13" customFormat="1" ht="37.5" customHeight="1" x14ac:dyDescent="0.25">
      <c r="A21" s="150"/>
      <c r="B21" s="41"/>
      <c r="C21" s="41"/>
      <c r="D21" s="42"/>
      <c r="F21" s="157"/>
      <c r="G21" s="23" t="s">
        <v>152</v>
      </c>
      <c r="H21" s="91">
        <v>2</v>
      </c>
      <c r="I21" s="155"/>
    </row>
    <row r="22" spans="1:9" s="13" customFormat="1" ht="37.5" customHeight="1" x14ac:dyDescent="0.25">
      <c r="A22" s="150"/>
      <c r="B22" s="41"/>
      <c r="C22" s="41"/>
      <c r="D22" s="42"/>
      <c r="F22" s="157"/>
      <c r="G22" s="23" t="s">
        <v>153</v>
      </c>
      <c r="H22" s="91">
        <v>4</v>
      </c>
      <c r="I22" s="155"/>
    </row>
    <row r="23" spans="1:9" s="13" customFormat="1" ht="37.5" customHeight="1" x14ac:dyDescent="0.25">
      <c r="A23" s="150"/>
      <c r="B23" s="41"/>
      <c r="C23" s="41"/>
      <c r="D23" s="42"/>
      <c r="F23" s="157"/>
      <c r="G23" s="23" t="s">
        <v>154</v>
      </c>
      <c r="H23" s="91">
        <v>8</v>
      </c>
      <c r="I23" s="155"/>
    </row>
    <row r="24" spans="1:9" s="13" customFormat="1" ht="37.5" customHeight="1" x14ac:dyDescent="0.25">
      <c r="A24" s="150"/>
      <c r="B24" s="41"/>
      <c r="C24" s="41"/>
      <c r="D24" s="42"/>
      <c r="F24" s="157"/>
      <c r="G24" s="23" t="s">
        <v>46</v>
      </c>
      <c r="H24" s="91">
        <v>16</v>
      </c>
      <c r="I24" s="155"/>
    </row>
    <row r="25" spans="1:9" s="13" customFormat="1" ht="27.75" customHeight="1" thickBot="1" x14ac:dyDescent="0.3">
      <c r="A25" s="151"/>
      <c r="B25" s="41"/>
      <c r="C25" s="41"/>
      <c r="D25" s="42"/>
      <c r="F25" s="157"/>
      <c r="G25" s="86" t="s">
        <v>120</v>
      </c>
      <c r="H25" s="96">
        <v>1</v>
      </c>
      <c r="I25" s="155"/>
    </row>
    <row r="26" spans="1:9" s="13" customFormat="1" ht="48.75" customHeight="1" x14ac:dyDescent="0.25">
      <c r="A26" s="158" t="s">
        <v>73</v>
      </c>
      <c r="B26" s="44" t="s">
        <v>123</v>
      </c>
      <c r="C26" s="89">
        <v>0</v>
      </c>
      <c r="D26" s="152" t="s">
        <v>156</v>
      </c>
      <c r="E26" s="110"/>
      <c r="F26" s="122" t="s">
        <v>73</v>
      </c>
      <c r="G26" s="45" t="s">
        <v>123</v>
      </c>
      <c r="H26" s="94">
        <v>0</v>
      </c>
      <c r="I26" s="152" t="s">
        <v>156</v>
      </c>
    </row>
    <row r="27" spans="1:9" s="13" customFormat="1" ht="52.5" customHeight="1" x14ac:dyDescent="0.25">
      <c r="A27" s="165"/>
      <c r="B27" s="31" t="s">
        <v>124</v>
      </c>
      <c r="C27" s="90">
        <v>3</v>
      </c>
      <c r="D27" s="153"/>
      <c r="E27" s="110"/>
      <c r="F27" s="123"/>
      <c r="G27" s="46" t="s">
        <v>124</v>
      </c>
      <c r="H27" s="91">
        <v>1</v>
      </c>
      <c r="I27" s="153"/>
    </row>
    <row r="28" spans="1:9" s="13" customFormat="1" ht="48.75" customHeight="1" x14ac:dyDescent="0.25">
      <c r="A28" s="165"/>
      <c r="B28" s="46" t="s">
        <v>125</v>
      </c>
      <c r="C28" s="91">
        <v>6</v>
      </c>
      <c r="D28" s="153"/>
      <c r="E28" s="111"/>
      <c r="F28" s="123"/>
      <c r="G28" s="46" t="s">
        <v>125</v>
      </c>
      <c r="H28" s="91">
        <v>2</v>
      </c>
      <c r="I28" s="153"/>
    </row>
    <row r="29" spans="1:9" s="13" customFormat="1" ht="48.75" customHeight="1" x14ac:dyDescent="0.25">
      <c r="A29" s="165"/>
      <c r="B29" s="46" t="s">
        <v>126</v>
      </c>
      <c r="C29" s="91">
        <v>12</v>
      </c>
      <c r="D29" s="153"/>
      <c r="E29" s="111"/>
      <c r="F29" s="123"/>
      <c r="G29" s="46" t="s">
        <v>126</v>
      </c>
      <c r="H29" s="95">
        <v>4</v>
      </c>
      <c r="I29" s="153"/>
    </row>
    <row r="30" spans="1:9" ht="30" customHeight="1" thickBot="1" x14ac:dyDescent="0.3">
      <c r="A30" s="166"/>
      <c r="B30" s="112" t="s">
        <v>120</v>
      </c>
      <c r="C30" s="92">
        <v>2</v>
      </c>
      <c r="D30" s="154"/>
      <c r="E30" s="110"/>
      <c r="F30" s="167"/>
      <c r="G30" s="113" t="s">
        <v>120</v>
      </c>
      <c r="H30" s="96">
        <v>2</v>
      </c>
      <c r="I30" s="154"/>
    </row>
    <row r="31" spans="1:9" ht="93" customHeight="1" x14ac:dyDescent="0.25">
      <c r="A31" s="158" t="s">
        <v>59</v>
      </c>
      <c r="B31" s="87" t="s">
        <v>61</v>
      </c>
      <c r="C31" s="93">
        <v>6</v>
      </c>
      <c r="D31" s="146" t="s">
        <v>127</v>
      </c>
      <c r="F31" s="122" t="s">
        <v>59</v>
      </c>
      <c r="G31" s="99" t="s">
        <v>61</v>
      </c>
      <c r="H31" s="94">
        <v>8</v>
      </c>
      <c r="I31" s="146" t="s">
        <v>127</v>
      </c>
    </row>
    <row r="32" spans="1:9" ht="93" customHeight="1" x14ac:dyDescent="0.25">
      <c r="A32" s="159"/>
      <c r="B32" s="23" t="s">
        <v>62</v>
      </c>
      <c r="C32" s="91">
        <v>3</v>
      </c>
      <c r="D32" s="147"/>
      <c r="F32" s="123"/>
      <c r="G32" s="23" t="s">
        <v>62</v>
      </c>
      <c r="H32" s="91">
        <v>4</v>
      </c>
      <c r="I32" s="147"/>
    </row>
    <row r="33" spans="1:45" ht="93" customHeight="1" x14ac:dyDescent="0.25">
      <c r="A33" s="159"/>
      <c r="B33" s="88" t="s">
        <v>60</v>
      </c>
      <c r="C33" s="90">
        <v>0</v>
      </c>
      <c r="D33" s="147"/>
      <c r="F33" s="123"/>
      <c r="G33" s="23" t="s">
        <v>60</v>
      </c>
      <c r="H33" s="91">
        <v>0</v>
      </c>
      <c r="I33" s="147"/>
    </row>
    <row r="34" spans="1:45" s="32" customFormat="1" ht="16.5" thickBot="1" x14ac:dyDescent="0.3">
      <c r="A34" s="168"/>
      <c r="B34" s="86" t="s">
        <v>120</v>
      </c>
      <c r="C34" s="98">
        <v>0</v>
      </c>
      <c r="D34" s="148"/>
      <c r="E34" s="13"/>
      <c r="F34" s="167"/>
      <c r="G34" s="86" t="s">
        <v>120</v>
      </c>
      <c r="H34" s="96">
        <v>2</v>
      </c>
      <c r="I34" s="148"/>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row>
    <row r="35" spans="1:45" s="13" customFormat="1" ht="54.75" customHeight="1" x14ac:dyDescent="0.25">
      <c r="A35" s="158" t="s">
        <v>2</v>
      </c>
      <c r="B35" s="99" t="s">
        <v>3</v>
      </c>
      <c r="C35" s="94">
        <v>4</v>
      </c>
      <c r="D35" s="146" t="s">
        <v>135</v>
      </c>
      <c r="E35" s="24"/>
      <c r="F35" s="122" t="s">
        <v>2</v>
      </c>
      <c r="G35" s="99" t="s">
        <v>3</v>
      </c>
      <c r="H35" s="94">
        <v>4</v>
      </c>
      <c r="I35" s="146" t="s">
        <v>135</v>
      </c>
    </row>
    <row r="36" spans="1:45" s="13" customFormat="1" ht="54.75" customHeight="1" x14ac:dyDescent="0.25">
      <c r="A36" s="159"/>
      <c r="B36" s="23" t="s">
        <v>10</v>
      </c>
      <c r="C36" s="91">
        <v>2</v>
      </c>
      <c r="D36" s="147"/>
      <c r="F36" s="123"/>
      <c r="G36" s="23" t="s">
        <v>10</v>
      </c>
      <c r="H36" s="91">
        <v>2</v>
      </c>
      <c r="I36" s="147"/>
    </row>
    <row r="37" spans="1:45" s="13" customFormat="1" ht="54.75" customHeight="1" x14ac:dyDescent="0.25">
      <c r="A37" s="159"/>
      <c r="B37" s="23" t="s">
        <v>11</v>
      </c>
      <c r="C37" s="91">
        <v>0</v>
      </c>
      <c r="D37" s="147"/>
      <c r="F37" s="123"/>
      <c r="G37" s="23" t="s">
        <v>11</v>
      </c>
      <c r="H37" s="91">
        <v>0</v>
      </c>
      <c r="I37" s="147"/>
    </row>
    <row r="38" spans="1:45" ht="30" customHeight="1" thickBot="1" x14ac:dyDescent="0.3">
      <c r="A38" s="168"/>
      <c r="B38" s="86" t="s">
        <v>120</v>
      </c>
      <c r="C38" s="98">
        <v>3</v>
      </c>
      <c r="D38" s="148"/>
      <c r="F38" s="167"/>
      <c r="G38" s="86" t="s">
        <v>120</v>
      </c>
      <c r="H38" s="96">
        <v>2</v>
      </c>
      <c r="I38" s="148"/>
    </row>
    <row r="39" spans="1:45" ht="16.5" customHeight="1" x14ac:dyDescent="0.25">
      <c r="A39" s="158" t="s">
        <v>75</v>
      </c>
      <c r="B39" s="99" t="s">
        <v>48</v>
      </c>
      <c r="C39" s="93">
        <v>12</v>
      </c>
      <c r="D39" s="146" t="s">
        <v>4</v>
      </c>
      <c r="F39" s="122" t="s">
        <v>75</v>
      </c>
      <c r="G39" s="99" t="s">
        <v>48</v>
      </c>
      <c r="H39" s="94">
        <v>8</v>
      </c>
      <c r="I39" s="134" t="s">
        <v>4</v>
      </c>
    </row>
    <row r="40" spans="1:45" ht="16.5" customHeight="1" x14ac:dyDescent="0.25">
      <c r="A40" s="159"/>
      <c r="B40" s="23" t="s">
        <v>49</v>
      </c>
      <c r="C40" s="91">
        <v>9</v>
      </c>
      <c r="D40" s="147"/>
      <c r="F40" s="123"/>
      <c r="G40" s="23" t="s">
        <v>49</v>
      </c>
      <c r="H40" s="91">
        <v>6</v>
      </c>
      <c r="I40" s="135"/>
    </row>
    <row r="41" spans="1:45" ht="16.5" customHeight="1" x14ac:dyDescent="0.25">
      <c r="A41" s="159"/>
      <c r="B41" s="23" t="s">
        <v>50</v>
      </c>
      <c r="C41" s="91">
        <v>6</v>
      </c>
      <c r="D41" s="147"/>
      <c r="F41" s="123"/>
      <c r="G41" s="23" t="s">
        <v>50</v>
      </c>
      <c r="H41" s="91">
        <v>4</v>
      </c>
      <c r="I41" s="135"/>
    </row>
    <row r="42" spans="1:45" ht="16.5" customHeight="1" x14ac:dyDescent="0.25">
      <c r="A42" s="159"/>
      <c r="B42" s="23" t="s">
        <v>51</v>
      </c>
      <c r="C42" s="91">
        <v>2</v>
      </c>
      <c r="D42" s="147"/>
      <c r="F42" s="123"/>
      <c r="G42" s="23" t="s">
        <v>51</v>
      </c>
      <c r="H42" s="91">
        <v>2</v>
      </c>
      <c r="I42" s="135"/>
    </row>
    <row r="43" spans="1:45" ht="16.5" customHeight="1" x14ac:dyDescent="0.25">
      <c r="A43" s="159"/>
      <c r="B43" s="88" t="s">
        <v>80</v>
      </c>
      <c r="C43" s="90">
        <v>0</v>
      </c>
      <c r="D43" s="147"/>
      <c r="F43" s="123"/>
      <c r="G43" s="23" t="s">
        <v>52</v>
      </c>
      <c r="H43" s="91">
        <v>0</v>
      </c>
      <c r="I43" s="135"/>
    </row>
    <row r="44" spans="1:45" ht="16.5" customHeight="1" thickBot="1" x14ac:dyDescent="0.3">
      <c r="A44" s="159"/>
      <c r="B44" s="86" t="s">
        <v>120</v>
      </c>
      <c r="C44" s="98">
        <v>2</v>
      </c>
      <c r="D44" s="147"/>
      <c r="F44" s="167"/>
      <c r="G44" s="86" t="s">
        <v>120</v>
      </c>
      <c r="H44" s="96">
        <v>4</v>
      </c>
      <c r="I44" s="136"/>
    </row>
    <row r="45" spans="1:45" s="13" customFormat="1" ht="42.75" customHeight="1" x14ac:dyDescent="0.25">
      <c r="A45" s="158" t="s">
        <v>74</v>
      </c>
      <c r="B45" s="99" t="s">
        <v>134</v>
      </c>
      <c r="C45" s="94">
        <v>4</v>
      </c>
      <c r="D45" s="146" t="s">
        <v>158</v>
      </c>
      <c r="F45" s="143" t="s">
        <v>83</v>
      </c>
      <c r="G45" s="140"/>
      <c r="H45" s="140"/>
      <c r="I45" s="137"/>
    </row>
    <row r="46" spans="1:45" s="13" customFormat="1" ht="49.5" customHeight="1" x14ac:dyDescent="0.25">
      <c r="A46" s="159"/>
      <c r="B46" s="88" t="s">
        <v>133</v>
      </c>
      <c r="C46" s="90">
        <v>2</v>
      </c>
      <c r="D46" s="147"/>
      <c r="F46" s="144"/>
      <c r="G46" s="141"/>
      <c r="H46" s="141"/>
      <c r="I46" s="138"/>
    </row>
    <row r="47" spans="1:45" s="13" customFormat="1" ht="42.75" customHeight="1" x14ac:dyDescent="0.25">
      <c r="A47" s="159"/>
      <c r="B47" s="88" t="s">
        <v>131</v>
      </c>
      <c r="C47" s="90">
        <v>1</v>
      </c>
      <c r="D47" s="147"/>
      <c r="F47" s="144"/>
      <c r="G47" s="141"/>
      <c r="H47" s="141"/>
      <c r="I47" s="138"/>
    </row>
    <row r="48" spans="1:45" s="13" customFormat="1" ht="42.75" customHeight="1" x14ac:dyDescent="0.25">
      <c r="A48" s="159"/>
      <c r="B48" s="88" t="s">
        <v>132</v>
      </c>
      <c r="C48" s="90">
        <v>0</v>
      </c>
      <c r="D48" s="147"/>
      <c r="F48" s="144"/>
      <c r="G48" s="141"/>
      <c r="H48" s="141"/>
      <c r="I48" s="138"/>
    </row>
    <row r="49" spans="1:9" s="13" customFormat="1" ht="42.75" customHeight="1" x14ac:dyDescent="0.25">
      <c r="A49" s="159"/>
      <c r="B49" s="88" t="s">
        <v>129</v>
      </c>
      <c r="C49" s="90">
        <v>4</v>
      </c>
      <c r="D49" s="147"/>
      <c r="F49" s="145"/>
      <c r="G49" s="142"/>
      <c r="H49" s="142"/>
      <c r="I49" s="139"/>
    </row>
    <row r="50" spans="1:9" s="13" customFormat="1" ht="42.75" customHeight="1" x14ac:dyDescent="0.25">
      <c r="A50" s="159"/>
      <c r="B50" s="88" t="s">
        <v>130</v>
      </c>
      <c r="C50" s="90">
        <v>0</v>
      </c>
      <c r="D50" s="147"/>
      <c r="F50" s="145"/>
      <c r="G50" s="142"/>
      <c r="H50" s="142"/>
      <c r="I50" s="139"/>
    </row>
    <row r="51" spans="1:9" s="13" customFormat="1" ht="22.5" customHeight="1" thickBot="1" x14ac:dyDescent="0.3">
      <c r="A51" s="159"/>
      <c r="B51" s="86" t="s">
        <v>120</v>
      </c>
      <c r="C51" s="96">
        <v>0</v>
      </c>
      <c r="D51" s="147"/>
      <c r="F51" s="145"/>
      <c r="G51" s="142"/>
      <c r="H51" s="142"/>
      <c r="I51" s="139"/>
    </row>
    <row r="52" spans="1:9" s="13" customFormat="1" ht="26.25" customHeight="1" x14ac:dyDescent="0.25">
      <c r="A52" s="122" t="s">
        <v>136</v>
      </c>
      <c r="B52" s="120" t="s">
        <v>137</v>
      </c>
      <c r="C52" s="94">
        <v>4</v>
      </c>
      <c r="D52" s="128" t="s">
        <v>157</v>
      </c>
      <c r="F52" s="122" t="s">
        <v>136</v>
      </c>
      <c r="G52" s="120" t="s">
        <v>137</v>
      </c>
      <c r="H52" s="117">
        <v>3</v>
      </c>
      <c r="I52" s="128" t="s">
        <v>157</v>
      </c>
    </row>
    <row r="53" spans="1:9" s="13" customFormat="1" ht="26.25" customHeight="1" x14ac:dyDescent="0.25">
      <c r="A53" s="123"/>
      <c r="B53" s="121" t="s">
        <v>138</v>
      </c>
      <c r="C53" s="91">
        <v>0</v>
      </c>
      <c r="D53" s="129"/>
      <c r="F53" s="123"/>
      <c r="G53" s="121" t="s">
        <v>138</v>
      </c>
      <c r="H53" s="118">
        <v>0</v>
      </c>
      <c r="I53" s="129"/>
    </row>
    <row r="54" spans="1:9" s="13" customFormat="1" ht="26.25" customHeight="1" thickBot="1" x14ac:dyDescent="0.3">
      <c r="A54" s="124"/>
      <c r="B54" s="105" t="s">
        <v>120</v>
      </c>
      <c r="C54" s="98">
        <v>0</v>
      </c>
      <c r="D54" s="130"/>
      <c r="F54" s="124"/>
      <c r="G54" s="105" t="s">
        <v>120</v>
      </c>
      <c r="H54" s="96">
        <v>0</v>
      </c>
      <c r="I54" s="130"/>
    </row>
    <row r="55" spans="1:9" s="13" customFormat="1" ht="27.75" customHeight="1" x14ac:dyDescent="0.25">
      <c r="A55" s="122" t="s">
        <v>141</v>
      </c>
      <c r="B55" s="106" t="s">
        <v>139</v>
      </c>
      <c r="C55" s="94">
        <v>4</v>
      </c>
      <c r="D55" s="128" t="s">
        <v>142</v>
      </c>
      <c r="F55" s="122" t="s">
        <v>141</v>
      </c>
      <c r="G55" s="106" t="s">
        <v>139</v>
      </c>
      <c r="H55" s="117">
        <v>3</v>
      </c>
      <c r="I55" s="128" t="s">
        <v>142</v>
      </c>
    </row>
    <row r="56" spans="1:9" s="13" customFormat="1" ht="27.75" customHeight="1" x14ac:dyDescent="0.25">
      <c r="A56" s="123"/>
      <c r="B56" s="107" t="s">
        <v>140</v>
      </c>
      <c r="C56" s="91">
        <v>0</v>
      </c>
      <c r="D56" s="129"/>
      <c r="F56" s="123"/>
      <c r="G56" s="107" t="s">
        <v>140</v>
      </c>
      <c r="H56" s="118">
        <v>0</v>
      </c>
      <c r="I56" s="129"/>
    </row>
    <row r="57" spans="1:9" s="13" customFormat="1" ht="27.75" customHeight="1" thickBot="1" x14ac:dyDescent="0.3">
      <c r="A57" s="124"/>
      <c r="B57" s="105" t="s">
        <v>120</v>
      </c>
      <c r="C57" s="98">
        <v>0</v>
      </c>
      <c r="D57" s="130"/>
      <c r="F57" s="124"/>
      <c r="G57" s="105" t="s">
        <v>120</v>
      </c>
      <c r="H57" s="98">
        <v>0</v>
      </c>
      <c r="I57" s="130"/>
    </row>
    <row r="58" spans="1:9" s="13" customFormat="1" ht="24" customHeight="1" x14ac:dyDescent="0.25">
      <c r="A58" s="20"/>
      <c r="B58" s="20"/>
      <c r="C58" s="20"/>
      <c r="D58" s="114"/>
    </row>
    <row r="59" spans="1:9" s="13" customFormat="1" ht="18.75" x14ac:dyDescent="0.3">
      <c r="A59" s="57" t="s">
        <v>112</v>
      </c>
      <c r="B59" s="54"/>
      <c r="C59" s="20"/>
      <c r="D59" s="114"/>
    </row>
    <row r="60" spans="1:9" s="13" customFormat="1" ht="15.75" x14ac:dyDescent="0.25">
      <c r="A60" s="36" t="s">
        <v>159</v>
      </c>
      <c r="B60" s="22"/>
      <c r="C60" s="20"/>
      <c r="D60" s="21"/>
    </row>
    <row r="61" spans="1:9" s="13" customFormat="1" ht="15.75" x14ac:dyDescent="0.25">
      <c r="A61" s="55" t="s">
        <v>146</v>
      </c>
      <c r="B61" s="56">
        <v>0</v>
      </c>
      <c r="C61" s="20"/>
      <c r="D61" s="21"/>
    </row>
    <row r="63" spans="1:9" s="13" customFormat="1" x14ac:dyDescent="0.25">
      <c r="A63" s="4" t="s">
        <v>13</v>
      </c>
      <c r="B63" s="4" t="s">
        <v>14</v>
      </c>
      <c r="D63" s="14"/>
    </row>
    <row r="64" spans="1:9" s="13" customFormat="1" x14ac:dyDescent="0.25">
      <c r="A64" s="5">
        <v>0</v>
      </c>
      <c r="B64" s="6" t="s">
        <v>8</v>
      </c>
      <c r="D64" s="14"/>
    </row>
    <row r="65" spans="1:4" s="13" customFormat="1" x14ac:dyDescent="0.25">
      <c r="A65" s="108" t="s">
        <v>143</v>
      </c>
      <c r="B65" s="6" t="s">
        <v>16</v>
      </c>
      <c r="D65" s="14"/>
    </row>
    <row r="66" spans="1:4" s="13" customFormat="1" x14ac:dyDescent="0.25">
      <c r="A66" s="33" t="s">
        <v>144</v>
      </c>
      <c r="B66" s="6" t="s">
        <v>17</v>
      </c>
      <c r="D66" s="14"/>
    </row>
    <row r="67" spans="1:4" s="13" customFormat="1" x14ac:dyDescent="0.25">
      <c r="A67" s="5" t="s">
        <v>145</v>
      </c>
      <c r="B67" s="6" t="s">
        <v>18</v>
      </c>
      <c r="D67" s="14"/>
    </row>
    <row r="68" spans="1:4" s="13" customFormat="1" ht="18.75" x14ac:dyDescent="0.25">
      <c r="D68" s="25"/>
    </row>
    <row r="69" spans="1:4" s="13" customFormat="1" ht="18.75" x14ac:dyDescent="0.25">
      <c r="A69" s="47"/>
      <c r="D69" s="26"/>
    </row>
    <row r="70" spans="1:4" s="13" customFormat="1" ht="18.75" x14ac:dyDescent="0.25">
      <c r="D70" s="26"/>
    </row>
  </sheetData>
  <mergeCells count="33">
    <mergeCell ref="D31:D34"/>
    <mergeCell ref="F31:F34"/>
    <mergeCell ref="I31:I34"/>
    <mergeCell ref="I45:I51"/>
    <mergeCell ref="A35:A38"/>
    <mergeCell ref="D35:D38"/>
    <mergeCell ref="F35:F38"/>
    <mergeCell ref="I35:I38"/>
    <mergeCell ref="A39:A44"/>
    <mergeCell ref="D39:D44"/>
    <mergeCell ref="F39:F44"/>
    <mergeCell ref="I39:I44"/>
    <mergeCell ref="A45:A51"/>
    <mergeCell ref="D45:D51"/>
    <mergeCell ref="F45:F51"/>
    <mergeCell ref="G45:G51"/>
    <mergeCell ref="H45:H51"/>
    <mergeCell ref="A31:A34"/>
    <mergeCell ref="A19:A25"/>
    <mergeCell ref="F19:F25"/>
    <mergeCell ref="I19:I25"/>
    <mergeCell ref="A26:A30"/>
    <mergeCell ref="D26:D30"/>
    <mergeCell ref="F26:F30"/>
    <mergeCell ref="I26:I30"/>
    <mergeCell ref="A52:A54"/>
    <mergeCell ref="A55:A57"/>
    <mergeCell ref="D52:D54"/>
    <mergeCell ref="D55:D57"/>
    <mergeCell ref="I52:I54"/>
    <mergeCell ref="I55:I57"/>
    <mergeCell ref="F52:F54"/>
    <mergeCell ref="F55:F57"/>
  </mergeCells>
  <conditionalFormatting sqref="B30:C30 B34:C34 B38:C38 B44:C44 A17:D17 B51:C51 B57:C57 B54:C54">
    <cfRule type="expression" dxfId="11" priority="48">
      <formula>IF($A$7="B. Groundwater and subslab",TRUE,FALSE)</formula>
    </cfRule>
    <cfRule type="expression" dxfId="10" priority="49">
      <formula>IF($A$7="A. Only groundwater",TRUE,FALSE)</formula>
    </cfRule>
  </conditionalFormatting>
  <conditionalFormatting sqref="G25:H25 G30:H30 G34:H34 G38:H38 G44:H44 F17:I17">
    <cfRule type="expression" dxfId="9" priority="62">
      <formula>IF($A$7="B. Groundwater and subslab",TRUE,FALSE)</formula>
    </cfRule>
    <cfRule type="expression" dxfId="8" priority="63">
      <formula>IF($A$7="A. Only groundwater",TRUE,FALSE)</formula>
    </cfRule>
  </conditionalFormatting>
  <conditionalFormatting sqref="G54">
    <cfRule type="expression" dxfId="7" priority="9">
      <formula>IF($A$7="B. Groundwater and subslab",TRUE,FALSE)</formula>
    </cfRule>
    <cfRule type="expression" dxfId="6" priority="10">
      <formula>IF($A$7="A. Only groundwater",TRUE,FALSE)</formula>
    </cfRule>
  </conditionalFormatting>
  <conditionalFormatting sqref="G57">
    <cfRule type="expression" dxfId="5" priority="7">
      <formula>IF($A$7="B. Groundwater and subslab",TRUE,FALSE)</formula>
    </cfRule>
    <cfRule type="expression" dxfId="4" priority="8">
      <formula>IF($A$7="A. Only groundwater",TRUE,FALSE)</formula>
    </cfRule>
  </conditionalFormatting>
  <conditionalFormatting sqref="H54">
    <cfRule type="expression" dxfId="3" priority="3">
      <formula>IF($A$7="B. Groundwater and subslab",TRUE,FALSE)</formula>
    </cfRule>
    <cfRule type="expression" dxfId="2" priority="4">
      <formula>IF($A$7="A. Only groundwater",TRUE,FALSE)</formula>
    </cfRule>
  </conditionalFormatting>
  <conditionalFormatting sqref="H57">
    <cfRule type="expression" dxfId="1" priority="1">
      <formula>IF($A$7="B. Groundwater and subslab",TRUE,FALSE)</formula>
    </cfRule>
    <cfRule type="expression" dxfId="0" priority="2">
      <formula>IF($A$7="A. Only groundwater",TRUE,FALSE)</formula>
    </cfRule>
  </conditionalFormatting>
  <dataValidations count="14">
    <dataValidation type="list" showInputMessage="1" showErrorMessage="1" sqref="C30" xr:uid="{E0BADC0D-BE88-4849-9A9C-307AF80191B4}">
      <formula1>$C$26:$C$29</formula1>
    </dataValidation>
    <dataValidation type="list" showInputMessage="1" showErrorMessage="1" sqref="C34" xr:uid="{DCECB366-E2AA-45FF-BB31-C06D59E9A022}">
      <formula1>$C$31:$C$33</formula1>
    </dataValidation>
    <dataValidation type="list" showInputMessage="1" showErrorMessage="1" sqref="C38" xr:uid="{591560F2-537C-4452-A441-BC89500953F0}">
      <formula1>$C$35:$C$37</formula1>
    </dataValidation>
    <dataValidation type="list" showInputMessage="1" showErrorMessage="1" sqref="C44" xr:uid="{C3C43A38-E23B-4CA0-92C5-AC17DCD53CDB}">
      <formula1>$C$39:$C$43</formula1>
    </dataValidation>
    <dataValidation type="list" showInputMessage="1" showErrorMessage="1" sqref="C51" xr:uid="{9C03620F-90CA-44B3-91B5-CFC45B6EA854}">
      <formula1>$C$45:$C$50</formula1>
    </dataValidation>
    <dataValidation type="list" showInputMessage="1" showErrorMessage="1" sqref="H25" xr:uid="{3D3900B8-ADFE-40A9-BF42-FDCA0E1A26EC}">
      <formula1>$H$19:$H$24</formula1>
    </dataValidation>
    <dataValidation type="list" showInputMessage="1" showErrorMessage="1" sqref="H30" xr:uid="{5B8D5F03-6EA8-43D8-92C6-98CFF58B7863}">
      <formula1>$H$26:$H$29</formula1>
    </dataValidation>
    <dataValidation type="list" showInputMessage="1" showErrorMessage="1" sqref="H34" xr:uid="{DDD65CF2-86B7-4FD8-8398-502F978DDE63}">
      <formula1>$H$31:$H$33</formula1>
    </dataValidation>
    <dataValidation type="list" showInputMessage="1" showErrorMessage="1" sqref="H38" xr:uid="{386CF0F5-ADB7-419A-B9B3-0CDB3FEBCC0D}">
      <formula1>$H$35:$H$37</formula1>
    </dataValidation>
    <dataValidation type="list" showInputMessage="1" showErrorMessage="1" sqref="H44" xr:uid="{E389C807-F687-46F5-B41E-A995139BD5DD}">
      <formula1>$H$39:$H$43</formula1>
    </dataValidation>
    <dataValidation type="list" showInputMessage="1" showErrorMessage="1" sqref="C54" xr:uid="{6D291A3B-DEC7-48AA-B83E-BFDCB95A54FE}">
      <formula1>$C$52:$C$53</formula1>
    </dataValidation>
    <dataValidation type="list" showInputMessage="1" showErrorMessage="1" sqref="C57" xr:uid="{6930AA74-91BF-4F9B-8061-9BF5BED9482E}">
      <formula1>$C$55:$C$56</formula1>
    </dataValidation>
    <dataValidation type="list" showInputMessage="1" showErrorMessage="1" sqref="H54" xr:uid="{60276C53-91ED-420C-A609-8F1FD316DF7C}">
      <formula1>$H$52:$H$53</formula1>
    </dataValidation>
    <dataValidation type="list" showInputMessage="1" showErrorMessage="1" sqref="H57" xr:uid="{D8431E1F-74C0-4742-B665-623F9AE2C21F}">
      <formula1>$H$55:$H$56</formula1>
    </dataValidation>
  </dataValidations>
  <printOptions horizontalCentered="1"/>
  <pageMargins left="0.2" right="0.2" top="0.75" bottom="0.75" header="0.3" footer="0.3"/>
  <pageSetup scale="52" orientation="portrait" horizontalDpi="1200" verticalDpi="1200" r:id="rId1"/>
  <extLst>
    <ext xmlns:x14="http://schemas.microsoft.com/office/spreadsheetml/2009/9/main" uri="{CCE6A557-97BC-4b89-ADB6-D9C93CAAB3DF}">
      <x14:dataValidations xmlns:xm="http://schemas.microsoft.com/office/excel/2006/main" count="2">
        <x14:dataValidation type="list" showInputMessage="1" showErrorMessage="1" xr:uid="{217E98DA-C935-4897-A273-C9974FAA0E89}">
          <x14:formula1>
            <xm:f>Backup!$B$5:$B$7</xm:f>
          </x14:formula1>
          <xm:sqref>A7</xm:sqref>
        </x14:dataValidation>
        <x14:dataValidation type="list" showInputMessage="1" showErrorMessage="1" xr:uid="{B0C90971-A9A5-4668-9B51-7F73C168A0C7}">
          <x14:formula1>
            <xm:f>Backup!$B$10:$B$17</xm:f>
          </x14:formula1>
          <xm:sqref>B61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4312C-EC3D-4CD3-9A3C-D4814F9DDE10}">
  <sheetPr>
    <tabColor theme="0" tint="-0.249977111117893"/>
  </sheetPr>
  <dimension ref="A1:D31"/>
  <sheetViews>
    <sheetView workbookViewId="0">
      <selection activeCell="E33" sqref="E33"/>
    </sheetView>
  </sheetViews>
  <sheetFormatPr defaultRowHeight="15" x14ac:dyDescent="0.25"/>
  <cols>
    <col min="1" max="1" width="2.140625" customWidth="1"/>
    <col min="2" max="3" width="26.28515625" customWidth="1"/>
    <col min="4" max="4" width="10.5703125" customWidth="1"/>
  </cols>
  <sheetData>
    <row r="1" spans="1:3" x14ac:dyDescent="0.25">
      <c r="A1" t="s">
        <v>86</v>
      </c>
    </row>
    <row r="4" spans="1:3" x14ac:dyDescent="0.25">
      <c r="B4" t="s">
        <v>84</v>
      </c>
    </row>
    <row r="5" spans="1:3" x14ac:dyDescent="0.25">
      <c r="B5" t="s">
        <v>77</v>
      </c>
    </row>
    <row r="6" spans="1:3" x14ac:dyDescent="0.25">
      <c r="B6" s="43" t="s">
        <v>78</v>
      </c>
    </row>
    <row r="7" spans="1:3" x14ac:dyDescent="0.25">
      <c r="B7" s="43" t="s">
        <v>102</v>
      </c>
      <c r="C7" s="43"/>
    </row>
    <row r="9" spans="1:3" x14ac:dyDescent="0.25">
      <c r="B9" t="s">
        <v>85</v>
      </c>
    </row>
    <row r="10" spans="1:3" x14ac:dyDescent="0.25">
      <c r="B10">
        <v>0</v>
      </c>
    </row>
    <row r="11" spans="1:3" x14ac:dyDescent="0.25">
      <c r="B11">
        <v>1</v>
      </c>
    </row>
    <row r="12" spans="1:3" x14ac:dyDescent="0.25">
      <c r="B12">
        <v>2</v>
      </c>
    </row>
    <row r="13" spans="1:3" x14ac:dyDescent="0.25">
      <c r="B13">
        <v>3</v>
      </c>
    </row>
    <row r="14" spans="1:3" x14ac:dyDescent="0.25">
      <c r="B14">
        <v>4</v>
      </c>
    </row>
    <row r="15" spans="1:3" x14ac:dyDescent="0.25">
      <c r="B15">
        <v>5</v>
      </c>
    </row>
    <row r="16" spans="1:3" x14ac:dyDescent="0.25">
      <c r="B16">
        <v>6</v>
      </c>
    </row>
    <row r="17" spans="2:4" x14ac:dyDescent="0.25">
      <c r="B17">
        <v>7</v>
      </c>
    </row>
    <row r="19" spans="2:4" x14ac:dyDescent="0.25">
      <c r="B19" s="51" t="s">
        <v>93</v>
      </c>
      <c r="C19" s="51"/>
    </row>
    <row r="20" spans="2:4" x14ac:dyDescent="0.25">
      <c r="B20" s="50" t="s">
        <v>87</v>
      </c>
      <c r="C20" s="50" t="s">
        <v>99</v>
      </c>
      <c r="D20" s="50" t="s">
        <v>88</v>
      </c>
    </row>
    <row r="21" spans="2:4" x14ac:dyDescent="0.25">
      <c r="B21" s="50">
        <v>1</v>
      </c>
      <c r="C21" s="50" t="str">
        <f>IF(ISBLANK(Building1_scorecard!A4),"--",Building1_scorecard!A4)</f>
        <v>Building 1</v>
      </c>
      <c r="D21" s="50">
        <f>IF(ISNUMBER(Building1_scorecard!B15),Building1_scorecard!B15,"--")</f>
        <v>29</v>
      </c>
    </row>
    <row r="22" spans="2:4" x14ac:dyDescent="0.25">
      <c r="B22" s="50">
        <v>2</v>
      </c>
      <c r="C22" s="50" t="str">
        <f>IF(ISBLANK(Building2_scorecard!A4),"--",Building2_scorecard!A4)</f>
        <v>Building 2</v>
      </c>
      <c r="D22" s="50">
        <f>IF(ISNUMBER(Building2_scorecard!B15),Building2_scorecard!B15,"--")</f>
        <v>27</v>
      </c>
    </row>
    <row r="23" spans="2:4" x14ac:dyDescent="0.25">
      <c r="B23" s="50">
        <v>3</v>
      </c>
      <c r="C23" s="50" t="str">
        <f>IF(ISBLANK(Building3_scorecard!A4),"--",Building3_scorecard!A4)</f>
        <v>Building 3</v>
      </c>
      <c r="D23" s="50">
        <f>IF(ISNUMBER(Building3_scorecard!B15),Building3_scorecard!B15,"--")</f>
        <v>19</v>
      </c>
    </row>
    <row r="24" spans="2:4" x14ac:dyDescent="0.25">
      <c r="B24" s="50">
        <v>4</v>
      </c>
      <c r="C24" s="50" t="str">
        <f>IF(ISBLANK(Building4_scorecard!A4),"--",Building4_scorecard!A4)</f>
        <v>Building 4</v>
      </c>
      <c r="D24" s="50">
        <f>IF(ISNUMBER(Building4_scorecard!B15),Building4_scorecard!B15,"--")</f>
        <v>15</v>
      </c>
    </row>
    <row r="25" spans="2:4" x14ac:dyDescent="0.25">
      <c r="B25" s="50">
        <v>5</v>
      </c>
      <c r="C25" s="50" t="str">
        <f>IF(ISBLANK(Building5_scorecard!A4),"--",Building5_scorecard!A4)</f>
        <v>--</v>
      </c>
      <c r="D25" s="50" t="str">
        <f>IF(ISNUMBER(Building5_scorecard!B15),Building5_scorecard!B15,"--")</f>
        <v>--</v>
      </c>
    </row>
    <row r="28" spans="2:4" x14ac:dyDescent="0.25">
      <c r="C28" s="50"/>
    </row>
    <row r="29" spans="2:4" x14ac:dyDescent="0.25">
      <c r="C29" s="50"/>
      <c r="D29" s="50"/>
    </row>
    <row r="30" spans="2:4" x14ac:dyDescent="0.25">
      <c r="C30" s="50"/>
      <c r="D30" s="50"/>
    </row>
    <row r="31" spans="2:4" x14ac:dyDescent="0.25">
      <c r="C31" s="50"/>
      <c r="D31" s="50"/>
    </row>
  </sheetData>
  <pageMargins left="0.7" right="0.7" top="0.75" bottom="0.75" header="0.3" footer="0.3"/>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4:F19"/>
  <sheetViews>
    <sheetView topLeftCell="A2" workbookViewId="0">
      <selection activeCell="I13" sqref="I13"/>
    </sheetView>
  </sheetViews>
  <sheetFormatPr defaultRowHeight="15" x14ac:dyDescent="0.25"/>
  <cols>
    <col min="3" max="5" width="27.140625" customWidth="1"/>
    <col min="6" max="6" width="20" customWidth="1"/>
  </cols>
  <sheetData>
    <row r="4" spans="3:6" ht="30.75" thickBot="1" x14ac:dyDescent="0.3">
      <c r="D4" s="1" t="s">
        <v>64</v>
      </c>
      <c r="E4" s="1" t="s">
        <v>65</v>
      </c>
      <c r="F4" t="s">
        <v>63</v>
      </c>
    </row>
    <row r="5" spans="3:6" ht="47.25" x14ac:dyDescent="0.25">
      <c r="C5" s="19" t="s">
        <v>43</v>
      </c>
      <c r="D5" s="15">
        <v>33</v>
      </c>
      <c r="E5" s="15">
        <v>300</v>
      </c>
      <c r="F5" s="15">
        <v>0</v>
      </c>
    </row>
    <row r="6" spans="3:6" ht="31.5" x14ac:dyDescent="0.25">
      <c r="C6" s="16" t="s">
        <v>44</v>
      </c>
      <c r="D6" s="16">
        <v>300</v>
      </c>
      <c r="E6" s="16">
        <v>2000</v>
      </c>
      <c r="F6" s="16">
        <v>2</v>
      </c>
    </row>
    <row r="7" spans="3:6" ht="63" x14ac:dyDescent="0.25">
      <c r="C7" s="16" t="s">
        <v>47</v>
      </c>
      <c r="D7" s="16">
        <v>2000</v>
      </c>
      <c r="E7" s="16">
        <v>10000</v>
      </c>
      <c r="F7" s="16">
        <v>4</v>
      </c>
    </row>
    <row r="8" spans="3:6" ht="31.5" x14ac:dyDescent="0.25">
      <c r="C8" s="16" t="s">
        <v>45</v>
      </c>
      <c r="D8" s="16">
        <v>10000</v>
      </c>
      <c r="E8" s="16">
        <v>100000</v>
      </c>
      <c r="F8" s="16">
        <v>6</v>
      </c>
    </row>
    <row r="9" spans="3:6" ht="16.5" thickBot="1" x14ac:dyDescent="0.3">
      <c r="C9" s="18" t="s">
        <v>46</v>
      </c>
      <c r="D9" s="18">
        <v>100000</v>
      </c>
      <c r="E9" s="18"/>
      <c r="F9" s="18">
        <v>8</v>
      </c>
    </row>
    <row r="14" spans="3:6" ht="30" x14ac:dyDescent="0.25">
      <c r="D14" s="1" t="s">
        <v>66</v>
      </c>
      <c r="E14" s="1" t="s">
        <v>67</v>
      </c>
      <c r="F14" t="s">
        <v>63</v>
      </c>
    </row>
    <row r="15" spans="3:6" x14ac:dyDescent="0.25">
      <c r="C15" t="s">
        <v>68</v>
      </c>
      <c r="D15">
        <f t="shared" ref="D15:E18" si="0">LOG(D5)</f>
        <v>1.5185139398778875</v>
      </c>
      <c r="E15">
        <f t="shared" si="0"/>
        <v>2.4771212547196626</v>
      </c>
      <c r="F15">
        <v>0</v>
      </c>
    </row>
    <row r="16" spans="3:6" x14ac:dyDescent="0.25">
      <c r="C16" t="s">
        <v>69</v>
      </c>
      <c r="D16">
        <f t="shared" si="0"/>
        <v>2.4771212547196626</v>
      </c>
      <c r="E16">
        <f t="shared" si="0"/>
        <v>3.3010299956639813</v>
      </c>
      <c r="F16">
        <v>2</v>
      </c>
    </row>
    <row r="17" spans="3:6" x14ac:dyDescent="0.25">
      <c r="C17" t="s">
        <v>70</v>
      </c>
      <c r="D17">
        <f t="shared" si="0"/>
        <v>3.3010299956639813</v>
      </c>
      <c r="E17">
        <f t="shared" si="0"/>
        <v>4</v>
      </c>
      <c r="F17">
        <v>4</v>
      </c>
    </row>
    <row r="18" spans="3:6" x14ac:dyDescent="0.25">
      <c r="C18" t="s">
        <v>71</v>
      </c>
      <c r="D18">
        <f t="shared" si="0"/>
        <v>4</v>
      </c>
      <c r="E18">
        <f t="shared" si="0"/>
        <v>5</v>
      </c>
      <c r="F18">
        <v>6</v>
      </c>
    </row>
    <row r="19" spans="3:6" x14ac:dyDescent="0.25">
      <c r="C19" t="s">
        <v>72</v>
      </c>
      <c r="D19">
        <f>LOG(D9)</f>
        <v>5</v>
      </c>
      <c r="F19">
        <v>8</v>
      </c>
    </row>
  </sheetData>
  <pageMargins left="0.7" right="0.7" top="0.75" bottom="0.75" header="0.3" footer="0.3"/>
  <pageSetup orientation="portrait" horizontalDpi="0"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38"/>
  <sheetViews>
    <sheetView workbookViewId="0">
      <selection activeCell="B25" sqref="B25"/>
    </sheetView>
  </sheetViews>
  <sheetFormatPr defaultRowHeight="15" x14ac:dyDescent="0.25"/>
  <cols>
    <col min="1" max="1" width="26.7109375" customWidth="1"/>
    <col min="2" max="2" width="96.7109375" customWidth="1"/>
  </cols>
  <sheetData>
    <row r="1" spans="1:2" ht="19.5" thickBot="1" x14ac:dyDescent="0.35">
      <c r="A1" s="9" t="s">
        <v>39</v>
      </c>
      <c r="B1" s="9"/>
    </row>
    <row r="2" spans="1:2" ht="15.75" thickBot="1" x14ac:dyDescent="0.3">
      <c r="A2" s="3" t="s">
        <v>19</v>
      </c>
      <c r="B2" s="3" t="s">
        <v>5</v>
      </c>
    </row>
    <row r="3" spans="1:2" ht="15.75" thickBot="1" x14ac:dyDescent="0.3">
      <c r="A3" s="10" t="s">
        <v>54</v>
      </c>
      <c r="B3" s="11" t="s">
        <v>6</v>
      </c>
    </row>
    <row r="4" spans="1:2" ht="15.75" thickBot="1" x14ac:dyDescent="0.3">
      <c r="A4" s="10" t="s">
        <v>56</v>
      </c>
      <c r="B4" s="11" t="s">
        <v>7</v>
      </c>
    </row>
    <row r="5" spans="1:2" ht="15.75" thickBot="1" x14ac:dyDescent="0.3">
      <c r="A5" s="12" t="s">
        <v>57</v>
      </c>
      <c r="B5" s="11" t="s">
        <v>8</v>
      </c>
    </row>
    <row r="6" spans="1:2" ht="15.75" thickBot="1" x14ac:dyDescent="0.3">
      <c r="A6" s="11" t="s">
        <v>53</v>
      </c>
      <c r="B6" s="11" t="s">
        <v>9</v>
      </c>
    </row>
    <row r="7" spans="1:2" x14ac:dyDescent="0.25">
      <c r="A7" s="1"/>
      <c r="B7" s="1"/>
    </row>
    <row r="8" spans="1:2" ht="16.5" thickBot="1" x14ac:dyDescent="0.35">
      <c r="A8" s="169" t="s">
        <v>40</v>
      </c>
      <c r="B8" s="170"/>
    </row>
    <row r="9" spans="1:2" ht="15.75" thickBot="1" x14ac:dyDescent="0.3">
      <c r="A9" s="3" t="s">
        <v>19</v>
      </c>
      <c r="B9" s="3" t="s">
        <v>20</v>
      </c>
    </row>
    <row r="10" spans="1:2" ht="97.5" customHeight="1" thickBot="1" x14ac:dyDescent="0.3">
      <c r="A10" s="10" t="s">
        <v>54</v>
      </c>
      <c r="B10" s="11" t="s">
        <v>24</v>
      </c>
    </row>
    <row r="11" spans="1:2" ht="206.25" customHeight="1" thickBot="1" x14ac:dyDescent="0.3">
      <c r="A11" s="12" t="s">
        <v>56</v>
      </c>
      <c r="B11" s="11" t="s">
        <v>25</v>
      </c>
    </row>
    <row r="12" spans="1:2" ht="109.5" customHeight="1" thickBot="1" x14ac:dyDescent="0.3">
      <c r="A12" s="12" t="s">
        <v>57</v>
      </c>
      <c r="B12" s="11" t="s">
        <v>26</v>
      </c>
    </row>
    <row r="13" spans="1:2" ht="60.75" thickBot="1" x14ac:dyDescent="0.3">
      <c r="A13" s="11" t="s">
        <v>55</v>
      </c>
      <c r="B13" s="11" t="s">
        <v>58</v>
      </c>
    </row>
    <row r="14" spans="1:2" x14ac:dyDescent="0.25">
      <c r="A14" s="1"/>
      <c r="B14" s="1"/>
    </row>
    <row r="15" spans="1:2" x14ac:dyDescent="0.25">
      <c r="A15" s="1"/>
      <c r="B15" s="1"/>
    </row>
    <row r="16" spans="1:2" ht="46.5" customHeight="1" thickBot="1" x14ac:dyDescent="0.35">
      <c r="A16" s="169" t="s">
        <v>36</v>
      </c>
      <c r="B16" s="170"/>
    </row>
    <row r="17" spans="1:2" ht="30.75" thickBot="1" x14ac:dyDescent="0.3">
      <c r="A17" s="3" t="s">
        <v>19</v>
      </c>
      <c r="B17" s="3" t="s">
        <v>31</v>
      </c>
    </row>
    <row r="18" spans="1:2" ht="75.75" thickBot="1" x14ac:dyDescent="0.3">
      <c r="A18" s="10" t="s">
        <v>54</v>
      </c>
      <c r="B18" s="11" t="s">
        <v>27</v>
      </c>
    </row>
    <row r="19" spans="1:2" ht="75.75" thickBot="1" x14ac:dyDescent="0.3">
      <c r="A19" s="10" t="s">
        <v>56</v>
      </c>
      <c r="B19" s="11" t="s">
        <v>28</v>
      </c>
    </row>
    <row r="20" spans="1:2" ht="30.75" thickBot="1" x14ac:dyDescent="0.3">
      <c r="A20" s="12" t="s">
        <v>57</v>
      </c>
      <c r="B20" s="11" t="s">
        <v>29</v>
      </c>
    </row>
    <row r="21" spans="1:2" ht="30.75" thickBot="1" x14ac:dyDescent="0.3">
      <c r="A21" s="11" t="s">
        <v>53</v>
      </c>
      <c r="B21" s="11" t="s">
        <v>21</v>
      </c>
    </row>
    <row r="22" spans="1:2" x14ac:dyDescent="0.25">
      <c r="A22" s="13"/>
      <c r="B22" s="13"/>
    </row>
    <row r="23" spans="1:2" s="1" customFormat="1" ht="42.75" customHeight="1" thickBot="1" x14ac:dyDescent="0.35">
      <c r="A23" s="169" t="s">
        <v>37</v>
      </c>
      <c r="B23" s="170"/>
    </row>
    <row r="24" spans="1:2" ht="30.75" thickBot="1" x14ac:dyDescent="0.3">
      <c r="A24" s="3" t="s">
        <v>19</v>
      </c>
      <c r="B24" s="3" t="s">
        <v>30</v>
      </c>
    </row>
    <row r="25" spans="1:2" ht="60.75" thickBot="1" x14ac:dyDescent="0.3">
      <c r="A25" s="10" t="s">
        <v>54</v>
      </c>
      <c r="B25" s="11" t="s">
        <v>34</v>
      </c>
    </row>
    <row r="26" spans="1:2" ht="45.75" thickBot="1" x14ac:dyDescent="0.3">
      <c r="A26" s="10" t="s">
        <v>56</v>
      </c>
      <c r="B26" s="11" t="s">
        <v>35</v>
      </c>
    </row>
    <row r="27" spans="1:2" ht="30.75" thickBot="1" x14ac:dyDescent="0.3">
      <c r="A27" s="12" t="s">
        <v>57</v>
      </c>
      <c r="B27" s="11" t="s">
        <v>32</v>
      </c>
    </row>
    <row r="28" spans="1:2" ht="15.75" thickBot="1" x14ac:dyDescent="0.3">
      <c r="A28" s="11" t="s">
        <v>53</v>
      </c>
      <c r="B28" s="11" t="s">
        <v>33</v>
      </c>
    </row>
    <row r="29" spans="1:2" x14ac:dyDescent="0.25">
      <c r="A29" s="13"/>
      <c r="B29" s="13"/>
    </row>
    <row r="33" spans="1:2" ht="18.75" x14ac:dyDescent="0.3">
      <c r="A33" s="9" t="s">
        <v>38</v>
      </c>
    </row>
    <row r="34" spans="1:2" x14ac:dyDescent="0.25">
      <c r="A34" s="4" t="s">
        <v>13</v>
      </c>
      <c r="B34" s="4" t="s">
        <v>14</v>
      </c>
    </row>
    <row r="35" spans="1:2" x14ac:dyDescent="0.25">
      <c r="A35" s="5">
        <v>0</v>
      </c>
      <c r="B35" s="6" t="s">
        <v>8</v>
      </c>
    </row>
    <row r="36" spans="1:2" x14ac:dyDescent="0.25">
      <c r="A36" s="7" t="s">
        <v>22</v>
      </c>
      <c r="B36" s="6" t="s">
        <v>16</v>
      </c>
    </row>
    <row r="37" spans="1:2" x14ac:dyDescent="0.25">
      <c r="A37" s="7" t="s">
        <v>23</v>
      </c>
      <c r="B37" s="6" t="s">
        <v>17</v>
      </c>
    </row>
    <row r="38" spans="1:2" x14ac:dyDescent="0.25">
      <c r="A38" s="8" t="s">
        <v>15</v>
      </c>
      <c r="B38" s="6" t="s">
        <v>18</v>
      </c>
    </row>
  </sheetData>
  <mergeCells count="3">
    <mergeCell ref="A16:B16"/>
    <mergeCell ref="A8:B8"/>
    <mergeCell ref="A23:B23"/>
  </mergeCells>
  <pageMargins left="0.7" right="0.7" top="0.75" bottom="0.75" header="0.3" footer="0.3"/>
  <pageSetup paperSize="3" scale="99"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9</vt:i4>
      </vt:variant>
      <vt:variant>
        <vt:lpstr>Charts</vt:lpstr>
      </vt:variant>
      <vt:variant>
        <vt:i4>3</vt:i4>
      </vt:variant>
      <vt:variant>
        <vt:lpstr>Named Ranges</vt:lpstr>
      </vt:variant>
      <vt:variant>
        <vt:i4>5</vt:i4>
      </vt:variant>
    </vt:vector>
  </HeadingPairs>
  <TitlesOfParts>
    <vt:vector size="17" baseType="lpstr">
      <vt:lpstr>Summary</vt:lpstr>
      <vt:lpstr>Building1_scorecard</vt:lpstr>
      <vt:lpstr>Building2_scorecard</vt:lpstr>
      <vt:lpstr>Building3_scorecard</vt:lpstr>
      <vt:lpstr>Building4_scorecard</vt:lpstr>
      <vt:lpstr>Building5_scorecard</vt:lpstr>
      <vt:lpstr>Backup</vt:lpstr>
      <vt:lpstr>visual depiction of SS score</vt:lpstr>
      <vt:lpstr>Interpretation of Score</vt:lpstr>
      <vt:lpstr>visual SS log lin</vt:lpstr>
      <vt:lpstr>visual depictionof log of subsl</vt:lpstr>
      <vt:lpstr>visual depictionof subslab scor</vt:lpstr>
      <vt:lpstr>Building1_scorecard!Print_Area</vt:lpstr>
      <vt:lpstr>Building2_scorecard!Print_Area</vt:lpstr>
      <vt:lpstr>Building3_scorecard!Print_Area</vt:lpstr>
      <vt:lpstr>Building4_scorecard!Print_Area</vt:lpstr>
      <vt:lpstr>Building5_scorecard!Print_Area</vt:lpstr>
    </vt:vector>
  </TitlesOfParts>
  <Company>CH2M HILL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Lutes, Christopher/RAL</dc:creator>
  <cp:lastModifiedBy>Boyd, Victoria</cp:lastModifiedBy>
  <cp:lastPrinted>2018-09-28T18:17:52Z</cp:lastPrinted>
  <dcterms:created xsi:type="dcterms:W3CDTF">2014-10-21T19:03:29Z</dcterms:created>
  <dcterms:modified xsi:type="dcterms:W3CDTF">2020-12-16T20:17:32Z</dcterms:modified>
</cp:coreProperties>
</file>